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7845" yWindow="1635" windowWidth="11220" windowHeight="6480" tabRatio="927" activeTab="2"/>
  </bookViews>
  <sheets>
    <sheet name="Bilgiler" sheetId="1" r:id="rId1"/>
    <sheet name="SINAV ESASLARI" sheetId="2" r:id="rId2"/>
    <sheet name="Sınav Tutanağı" sheetId="3" r:id="rId3"/>
    <sheet name="minik zarf" sheetId="4" r:id="rId4"/>
    <sheet name="ZARF ÜSTÜ" sheetId="5" r:id="rId5"/>
    <sheet name="Gelmeyen öğrenci tutanağı" sheetId="6" r:id="rId6"/>
    <sheet name="İmza Tutanağı" sheetId="7" r:id="rId7"/>
    <sheet name="beceri sınavı sonuç" sheetId="8" r:id="rId8"/>
  </sheets>
  <definedNames>
    <definedName name="_Hlk329326508" localSheetId="7">'beceri sınavı sonuç'!$A$13</definedName>
    <definedName name="_xlnm.Print_Area" localSheetId="0">'Bilgiler'!$A$1:$G$30</definedName>
    <definedName name="_xlnm.Print_Area" localSheetId="5">'Gelmeyen öğrenci tutanağı'!$A$1:$F$25</definedName>
    <definedName name="_xlnm.Print_Area" localSheetId="6">'İmza Tutanağı'!$A$1:$G$49</definedName>
    <definedName name="_xlnm.Print_Area" localSheetId="1">'SINAV ESASLARI'!$A$1:$I$43</definedName>
    <definedName name="_xlnm.Print_Area" localSheetId="2">'Sınav Tutanağı'!$A$1:$G$43</definedName>
    <definedName name="_xlnm.Print_Area" localSheetId="4">'ZARF ÜSTÜ'!$A$1:$H$38</definedName>
  </definedNames>
  <calcPr fullCalcOnLoad="1"/>
</workbook>
</file>

<file path=xl/sharedStrings.xml><?xml version="1.0" encoding="utf-8"?>
<sst xmlns="http://schemas.openxmlformats.org/spreadsheetml/2006/main" count="270" uniqueCount="209">
  <si>
    <t>ÜYE</t>
  </si>
  <si>
    <t>T.C.</t>
  </si>
  <si>
    <t>BODRUM KAYMAKAMLIĞI</t>
  </si>
  <si>
    <t xml:space="preserve">SINAV TUTANAĞI </t>
  </si>
  <si>
    <t>MESLEK DALI</t>
  </si>
  <si>
    <t>SINAV HAZIRLIĞI</t>
  </si>
  <si>
    <t>1- Sınav  komisyonunun merkez müdürünün başkanlığında toplanarak ekteki soruları ve cevap anahtarlarını hazırlamıştır.</t>
  </si>
  <si>
    <t>KOMİSYON BAŞKANI</t>
  </si>
  <si>
    <t xml:space="preserve"> </t>
  </si>
  <si>
    <t>1- Sınav yönetmelik hükümlerine uygun yürütülmüştür.</t>
  </si>
  <si>
    <t>KOMİSYON ÜYELERİ</t>
  </si>
  <si>
    <t>SINAV BİLGİLERİ</t>
  </si>
  <si>
    <t>T.C</t>
  </si>
  <si>
    <t>Esnaf ve Sanatkârlar Odası Mesleki Eğitim Merkezi Müdürlüğü</t>
  </si>
  <si>
    <t xml:space="preserve"> Sınav Komisyon Başkanı</t>
  </si>
  <si>
    <t>Üye</t>
  </si>
  <si>
    <t>DÖNEMİ</t>
  </si>
  <si>
    <t>SIRA NO</t>
  </si>
  <si>
    <t>ADAYIN ADI</t>
  </si>
  <si>
    <t>SINAV KOMİSYON BAŞKANI</t>
  </si>
  <si>
    <t>DERS SEÇİMİ</t>
  </si>
  <si>
    <t>ÖĞRETİM YILI</t>
  </si>
  <si>
    <t>Merkez Müdürü</t>
  </si>
  <si>
    <t>MUSTAFA CANDAR</t>
  </si>
  <si>
    <t>Esnaf ve Sanatkarlar Odası Mesleki Eğitim Merkezi Müdürlüğü</t>
  </si>
  <si>
    <t>SINAV EVRAK ZARFI</t>
  </si>
  <si>
    <t>ALAN ADI</t>
  </si>
  <si>
    <t>DAL ADI</t>
  </si>
  <si>
    <t>SINAV TARİHİ VE SAATİ</t>
  </si>
  <si>
    <t>İNCELEME TARİHİ VE SAATİ</t>
  </si>
  <si>
    <t>ZARF İÇİNDE BULUNAN EVRAKLAR:</t>
  </si>
  <si>
    <t xml:space="preserve">SINAV KOMİSYON BAŞKANI </t>
  </si>
  <si>
    <t>S I N A V  K O M İ S Y O N  Ü Y E L E R İ</t>
  </si>
  <si>
    <t>ALANI</t>
  </si>
  <si>
    <t>SINAV ADI</t>
  </si>
  <si>
    <t>sınavları</t>
  </si>
  <si>
    <t>meslek dalı</t>
  </si>
  <si>
    <t xml:space="preserve">İş bu tutanak tarafımızdan düzenlenmiştir. </t>
  </si>
  <si>
    <t>BABA ADI</t>
  </si>
  <si>
    <t>KULLANDIĞI KAĞIT SAYISI</t>
  </si>
  <si>
    <t>İMZASI</t>
  </si>
  <si>
    <t>AÇIKLAMALAR</t>
  </si>
  <si>
    <t>ADAY İMZA ÇİZELGESİ</t>
  </si>
  <si>
    <t>(……..) nolu salonda sınava giren aday sayısı   …..…. (……….……………)  kişidir.</t>
  </si>
  <si>
    <t>DEĞERLENDİRME</t>
  </si>
  <si>
    <t>Başarılı Aday Sayısı</t>
  </si>
  <si>
    <t>Başarısız Aday Sayısı</t>
  </si>
  <si>
    <t>Toplam Aday Sayısı</t>
  </si>
  <si>
    <t>Değerlendirmenin Yapıldığı Tarih / Saat</t>
  </si>
  <si>
    <t>Sınavda Kullanılan Kağıt Sayısı</t>
  </si>
  <si>
    <t>Sınava Katılan Aday Sayısı</t>
  </si>
  <si>
    <t>Sınava Katılmayan Aday Sayısı</t>
  </si>
  <si>
    <t>Sınavın Sona Erdiği Saat</t>
  </si>
  <si>
    <t>SINAVA BAŞLAMA KATILMA VE SINAV BİLGİLERİ</t>
  </si>
  <si>
    <t>1- Sınav kağıtlarının değerlendirilmesi tamamlanmıştır.</t>
  </si>
  <si>
    <t>2- Sınav evrakları komisyon huzurunda Merkez Müdürlüğüne teslim edilmiştir.</t>
  </si>
  <si>
    <t>MESLEK DALI     :</t>
  </si>
  <si>
    <t>SINAV SEVİYESİ :</t>
  </si>
  <si>
    <t>ÖGRETİM YILI    :</t>
  </si>
  <si>
    <t>SINAV DÖNEMİ  :</t>
  </si>
  <si>
    <t>SINAV TARİHİ    :</t>
  </si>
  <si>
    <t>DERSİN ADI    :</t>
  </si>
  <si>
    <t>SINAV TARİHİ :</t>
  </si>
  <si>
    <t>SINAV SAATİ :</t>
  </si>
  <si>
    <t>SEVİYESİ       :</t>
  </si>
  <si>
    <t>NOT: En son aday isminden sonraki kalan satırlar gözcüler tarafından kapatılır</t>
  </si>
  <si>
    <t>Beceri Sınav Merkezi:</t>
  </si>
  <si>
    <t>ADAY BİLGİLERİ</t>
  </si>
  <si>
    <t>VERİLEN PUANLAR VE ORTALAMASI*</t>
  </si>
  <si>
    <t>ADAYIN ADI SOYADI</t>
  </si>
  <si>
    <t>1.değerlendirici</t>
  </si>
  <si>
    <t>2.değerlendirici</t>
  </si>
  <si>
    <t>3.değerlendirici</t>
  </si>
  <si>
    <t>SINAV PUANI</t>
  </si>
  <si>
    <t>RAKAMLA</t>
  </si>
  <si>
    <t>YAZIYLA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</si>
  <si>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</si>
  <si>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</si>
  <si>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</si>
  <si>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</si>
  <si>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</si>
  <si>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</si>
  <si>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</si>
  <si>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</si>
  <si>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</si>
  <si>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</si>
  <si>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</si>
  <si>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</si>
  <si>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</si>
  <si>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</si>
  <si>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</si>
  <si>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</si>
  <si>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</si>
  <si>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</si>
  <si>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</si>
  <si>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</si>
  <si>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Adı Soyadı</t>
  </si>
  <si>
    <t>İmzası</t>
  </si>
  <si>
    <t>1. Değerlendirici</t>
  </si>
  <si>
    <t>2. Değerlendirici</t>
  </si>
  <si>
    <t>3. Değerlendirici</t>
  </si>
  <si>
    <t>*En az 2 Değerlendirici olması gerekir. Değerlendiricilerin verdiği puanların aritmetik ortalaması adayın sınav sonuç notudur.</t>
  </si>
  <si>
    <t>**Kritik becerilerden başarılı olmak kaydıyla toplam 50 puan ve üzeri alanlar BAŞARILI sayılırlar.</t>
  </si>
  <si>
    <t>**BAŞARILI/
BAŞARISIZ</t>
  </si>
  <si>
    <t>T.C.
MİLLİ EĞİTİM BAKANLIĞI
MESLEKİ EĞİTİM GENEL MÜDÜRLÜĞÜ
 (Kalfalık/Ustalık Beceri Sınavı Sonuç Tutanağı)</t>
  </si>
  <si>
    <t>BODRUM ESO. MESLEKİ EĞİTİM MERKEZİ</t>
  </si>
  <si>
    <t>DEĞERLENDİRİCİ ADI SOYADI İMZASI</t>
  </si>
  <si>
    <t xml:space="preserve">Sınav Tarihi    </t>
  </si>
  <si>
    <t xml:space="preserve">Sınav Dönemi </t>
  </si>
  <si>
    <t>Sınav Süresi</t>
  </si>
  <si>
    <t>DERS ADI</t>
  </si>
  <si>
    <t>EĞİTİM ÖĞRETİM YILI</t>
  </si>
  <si>
    <t>SINAV DÖNEMİ</t>
  </si>
  <si>
    <t>SINAV TÜRÜ</t>
  </si>
  <si>
    <t>SINAVA GİRECEK ADAY SAYISI</t>
  </si>
  <si>
    <t>SINAVA GİREN ADAY SAYISI</t>
  </si>
  <si>
    <t>SINAVA GİRMEYEN ADAY SAYISI</t>
  </si>
  <si>
    <t>BAŞARILI ADAY SAYISI</t>
  </si>
  <si>
    <t>BAŞARISIZ ADAY SAYISI</t>
  </si>
  <si>
    <t>MERKEZ MÜDÜRÜ</t>
  </si>
  <si>
    <t>TOPLAM</t>
  </si>
  <si>
    <t>1- ……….Adet sınav tutanağı</t>
  </si>
  <si>
    <t>SINAV ESASLARI TESPİT VE SINAV BAŞLANGIÇ TUTANAĞI</t>
  </si>
  <si>
    <t>Karar verilmiştir.</t>
  </si>
  <si>
    <t xml:space="preserve">   Sınav Komisyon Başkanı                          Üye                       Üye </t>
  </si>
  <si>
    <t xml:space="preserve">       Mustafa CANDAR </t>
  </si>
  <si>
    <t>ESO. Mesleki Eğitim Merkezi Müdürlüğü</t>
  </si>
  <si>
    <t xml:space="preserve">        Merkez Müdürü</t>
  </si>
  <si>
    <r>
      <t xml:space="preserve">1. </t>
    </r>
    <r>
      <rPr>
        <sz val="12"/>
        <rFont val="Times New Roman"/>
        <family val="1"/>
      </rPr>
      <t>Sınavın YAZILI / UYGULAMALI olarak yapılmasına,</t>
    </r>
  </si>
  <si>
    <r>
      <t xml:space="preserve">2. </t>
    </r>
    <r>
      <rPr>
        <sz val="12"/>
        <rFont val="Times New Roman"/>
        <family val="1"/>
      </rPr>
      <t>Soruların açık, anlaşılır ve müfredat programını kapsayacak şekilde sorulmasına,</t>
    </r>
  </si>
  <si>
    <r>
      <t xml:space="preserve">3. </t>
    </r>
    <r>
      <rPr>
        <sz val="12"/>
        <rFont val="Times New Roman"/>
        <family val="1"/>
      </rPr>
      <t>Cevapların net ve puanlamaya uygun şekilde olmasına,</t>
    </r>
  </si>
  <si>
    <t>SORU HAZIRLAMA TARİHİ VE SAATİ</t>
  </si>
  <si>
    <t>SINAV SÜRESİ</t>
  </si>
  <si>
    <t xml:space="preserve">ÖĞRETİM YILI      </t>
  </si>
  <si>
    <t>HAZİRAN</t>
  </si>
  <si>
    <t>SINAV TARİH VE SAATİ</t>
  </si>
  <si>
    <t>DALI</t>
  </si>
  <si>
    <t>SINAV
TARİH VE SAATİ</t>
  </si>
  <si>
    <t xml:space="preserve">Dakika </t>
  </si>
  <si>
    <t>Sınav Komisyonunun Toplandığı Tarih ve Saat</t>
  </si>
  <si>
    <t>2- Sınav soru ve cevap anahtarları imzalanıp onaylandıktan sonra kapalı zarf içinde sınav komisyon başkanlığına teslim edilmiştir.</t>
  </si>
  <si>
    <t>Sınavın Başladığı Tarih ve Saat</t>
  </si>
  <si>
    <t>2- Bütün sınav evrakı değerlendirilmesi yapılmak üzere Merkez Müdürlüğüne teslim edilmiştir.</t>
  </si>
  <si>
    <t>Soruların Ve Cevap Anahtarlarının Hazırlanarak Sınavın  Başlama Durumuna Gelinen Tarih ve Saat</t>
  </si>
  <si>
    <t>DALI              :</t>
  </si>
  <si>
    <t>ALANI             :</t>
  </si>
  <si>
    <t>SINAV KOMİSYONU ÜYELERİ</t>
  </si>
  <si>
    <t>CEVAP ANAHTARI ZARFI</t>
  </si>
  <si>
    <t>2018-2019</t>
  </si>
  <si>
    <t>TEORİK SINAV</t>
  </si>
  <si>
    <t>SEVİYESİ</t>
  </si>
  <si>
    <t>EVRAK TESLİM TARİHİ: ........../06/2019</t>
  </si>
  <si>
    <r>
      <rPr>
        <b/>
        <sz val="12"/>
        <rFont val="Times New Roman"/>
        <family val="1"/>
      </rPr>
      <t xml:space="preserve">6. </t>
    </r>
    <r>
      <rPr>
        <sz val="12"/>
        <rFont val="Times New Roman"/>
        <family val="1"/>
      </rPr>
      <t>Hazırlanacak soruların derslere göre sayılarının aşağıdaki gibi belirlenmesine:</t>
    </r>
  </si>
  <si>
    <t>Ders Adı</t>
  </si>
  <si>
    <t>Ders saati</t>
  </si>
  <si>
    <t>Ders adı</t>
  </si>
  <si>
    <t>Soru sayısı</t>
  </si>
  <si>
    <t>GÜZELLİK VE SAÇ BAKIM HİZMETLERİ</t>
  </si>
  <si>
    <t>CİLT BAKIMI VE MAKYAJ</t>
  </si>
  <si>
    <t>MESLEKİ GELİŞİM</t>
  </si>
  <si>
    <t>TEMEL BAKIM</t>
  </si>
  <si>
    <t>KOZMETİK</t>
  </si>
  <si>
    <t>MESLEKİ RESİM</t>
  </si>
  <si>
    <t>TEMAL ANATOMİ VE FİZYOLOJİ</t>
  </si>
  <si>
    <t>CİLT BAKIM TEKNİKLERİ</t>
  </si>
  <si>
    <t>TEMEL MAKYAJ</t>
  </si>
  <si>
    <t>EPİLASYON</t>
  </si>
  <si>
    <t>DEPİLASYON</t>
  </si>
  <si>
    <t>TEMEL BESLENME</t>
  </si>
  <si>
    <t>İLERİ MAKYAJ</t>
  </si>
  <si>
    <t>VÜCUT BAKIMI</t>
  </si>
  <si>
    <t>EL AYAK BAKIMI</t>
  </si>
  <si>
    <t>DİKSİYON</t>
  </si>
  <si>
    <t>HAFTALIK DERS SAATİ</t>
  </si>
  <si>
    <t>GENEL TOPLAM</t>
  </si>
  <si>
    <t>KALFALIK ALAN/DAL DERSLERİ
(9.10.11. SINIF)</t>
  </si>
  <si>
    <t>USTALIK ALAN/DAL DERSLERİ
(12. SINIF)</t>
  </si>
  <si>
    <t>EMEL METE ÇELİK</t>
  </si>
  <si>
    <t>SEVDA ABDALRAHMAN</t>
  </si>
  <si>
    <t>DAMLA DEMİRKIRAN</t>
  </si>
  <si>
    <t>DERS BAŞINA DÜŞEN SORU SAYISI</t>
  </si>
  <si>
    <t>SORU SAYISI YAKLAŞIK</t>
  </si>
  <si>
    <t>SORU HAZIRLAMA 
TARİH VE SAATİ</t>
  </si>
  <si>
    <t>Kalfalık Dersleri (9-10-11. Sınıf)</t>
  </si>
  <si>
    <t>Ustalık Dersleri (12. Sınıf)</t>
  </si>
  <si>
    <r>
      <t xml:space="preserve">4. </t>
    </r>
    <r>
      <rPr>
        <sz val="12"/>
        <rFont val="Times New Roman"/>
        <family val="1"/>
      </rPr>
      <t>Sınav süresinin 80(seksen) dakika olmasına,</t>
    </r>
  </si>
  <si>
    <t>SINAV TÜRÜ        :</t>
  </si>
  <si>
    <t xml:space="preserve">   Merkez Müdürü</t>
  </si>
  <si>
    <t>evrakları hazırlanmış, komisyonumuz sınav başlangıç saati olan</t>
  </si>
  <si>
    <t>itibaren 30 dakika beklemiş, ancak adaylar gelmediğinden sınav yapılamamıştır.</t>
  </si>
  <si>
    <t>SINAVA GELMEYEN ÖĞRENCİ TUTANAĞI</t>
  </si>
  <si>
    <t>tarihinde yapılacak olan</t>
  </si>
  <si>
    <t xml:space="preserve">              Yukarıda tanımı yapılan sınav için toplanan komisyonumuz, Orta Öğretim Kurumları Yönetmeliği’nin 63/A maddesi, MEB. Önceki Öğrenmelerin Tanınması, Denklik ve Ölçme Değerlendirme İşlemleri İle İlgili Usul ve Esaslara İlişkin Yönerge gereği sınav esaslarını aşağıdaki gibi tespit etmiştir.</t>
  </si>
  <si>
    <t>2- ………..Adet sınav esasları tutanağı</t>
  </si>
  <si>
    <t>SORU HAZIRLANACAK DERSLER</t>
  </si>
  <si>
    <t>3- ……….Adet soru hazırlama tutanağı</t>
  </si>
  <si>
    <t>4- ……….Adet cevap anahtarı hazırlama tutanağı</t>
  </si>
  <si>
    <t>5- ……….Adet kağıt sarf tutanağı</t>
  </si>
  <si>
    <t>6- ……….Adet sınav kağıdı</t>
  </si>
  <si>
    <t>7- ……….Adet not fişi</t>
  </si>
  <si>
    <t>8-……….. Adet sınava katılmayan aday tutanağı</t>
  </si>
  <si>
    <t>9- ………..Adet beceri sınavı değerlendirme formu</t>
  </si>
  <si>
    <t>10- ……….Adet beceri sınavı sonuç çizelgesi</t>
  </si>
  <si>
    <t>11- ……………………………………………</t>
  </si>
  <si>
    <t>12-…………………………………………….</t>
  </si>
  <si>
    <t>dan</t>
  </si>
  <si>
    <r>
      <t xml:space="preserve">5. </t>
    </r>
    <r>
      <rPr>
        <sz val="12"/>
        <rFont val="Times New Roman"/>
        <family val="1"/>
      </rPr>
      <t xml:space="preserve">Kalfalık sınavlarında 9.10.11. sınıf alan ortak ve dal derslerinin tamamından haftalık ders saatine göre toplam 50 soru, Ustalık sınavlarında 9-10-11. sınıf alan/dal derslerinden %40 oranında 20 soru, 12. sınıf derslerinden %60 oranında 30 soru olmak üzere toplam 50 soru hazırlanmasına, </t>
    </r>
  </si>
  <si>
    <t>USTALIK</t>
  </si>
  <si>
    <t>Ders Saati Başına Düşen Soru Sayısı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</si>
</sst>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F400]h:mm:ss\ AM/PM"/>
    <numFmt numFmtId="177" formatCode="[$¥€-2]\ #,##0.00_);[Red]\([$€-2]\ #,##0.00\)"/>
    <numFmt numFmtId="178" formatCode="[$€-2]\ #,##0.00_);[Red]\([$€-2]\ #,##0.00\)"/>
    <numFmt numFmtId="179" formatCode="[$-41F]dd\ mmmm\ yyyy\ dddd"/>
    <numFmt numFmtId="180" formatCode="dd/mm/yyyy;@"/>
    <numFmt numFmtId="181" formatCode="[$-F800]dddd\,\ mmmm\ dd\,\ yyyy"/>
    <numFmt numFmtId="182" formatCode="[$-41F]d\ mmmm\ yyyy\ dddd"/>
    <numFmt numFmtId="183" formatCode="hh:mm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T_L"/>
  </numFmts>
  <fonts count="7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sz val="10"/>
      <name val="Arial Tur"/>
      <family val="0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63"/>
      <name val="Segoe UI"/>
      <family val="2"/>
    </font>
    <font>
      <sz val="8"/>
      <name val="Tahoma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F2F2F"/>
      <name val="Segoe UI"/>
      <family val="2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2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65" fillId="0" borderId="17" xfId="0" applyFont="1" applyBorder="1" applyAlignment="1">
      <alignment horizontal="center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7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4" fontId="0" fillId="35" borderId="25" xfId="0" applyNumberFormat="1" applyFont="1" applyFill="1" applyBorder="1" applyAlignment="1">
      <alignment vertical="center"/>
    </xf>
    <xf numFmtId="20" fontId="0" fillId="35" borderId="25" xfId="0" applyNumberFormat="1" applyFont="1" applyFill="1" applyBorder="1" applyAlignment="1">
      <alignment vertical="center"/>
    </xf>
    <xf numFmtId="0" fontId="0" fillId="35" borderId="17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1" fillId="0" borderId="26" xfId="0" applyNumberFormat="1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183" fontId="1" fillId="0" borderId="17" xfId="0" applyNumberFormat="1" applyFont="1" applyBorder="1" applyAlignment="1">
      <alignment horizontal="center" vertical="center" wrapText="1"/>
    </xf>
    <xf numFmtId="0" fontId="0" fillId="35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35" borderId="23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vertical="center" shrinkToFit="1"/>
    </xf>
    <xf numFmtId="0" fontId="0" fillId="35" borderId="23" xfId="0" applyFont="1" applyFill="1" applyBorder="1" applyAlignment="1">
      <alignment vertical="center" shrinkToFit="1"/>
    </xf>
    <xf numFmtId="0" fontId="0" fillId="35" borderId="27" xfId="0" applyFont="1" applyFill="1" applyBorder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0" fontId="6" fillId="35" borderId="28" xfId="0" applyFont="1" applyFill="1" applyBorder="1" applyAlignment="1">
      <alignment vertical="center" shrinkToFit="1"/>
    </xf>
    <xf numFmtId="0" fontId="6" fillId="35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center" vertical="center" shrinkToFit="1"/>
    </xf>
    <xf numFmtId="0" fontId="0" fillId="35" borderId="30" xfId="0" applyFont="1" applyFill="1" applyBorder="1" applyAlignment="1">
      <alignment horizontal="center" vertical="center" shrinkToFit="1"/>
    </xf>
    <xf numFmtId="183" fontId="0" fillId="35" borderId="17" xfId="0" applyNumberFormat="1" applyFont="1" applyFill="1" applyBorder="1" applyAlignment="1">
      <alignment horizontal="center" vertical="center"/>
    </xf>
    <xf numFmtId="183" fontId="0" fillId="35" borderId="17" xfId="0" applyNumberFormat="1" applyFont="1" applyFill="1" applyBorder="1" applyAlignment="1">
      <alignment horizontal="center" vertical="center"/>
    </xf>
    <xf numFmtId="183" fontId="0" fillId="35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shrinkToFit="1"/>
    </xf>
    <xf numFmtId="1" fontId="3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190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190" fontId="6" fillId="35" borderId="19" xfId="0" applyNumberFormat="1" applyFont="1" applyFill="1" applyBorder="1" applyAlignment="1">
      <alignment horizontal="center" vertical="center" wrapText="1"/>
    </xf>
    <xf numFmtId="2" fontId="0" fillId="35" borderId="19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6" fillId="37" borderId="17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horizontal="left" vertical="center"/>
    </xf>
    <xf numFmtId="14" fontId="0" fillId="35" borderId="17" xfId="0" applyNumberFormat="1" applyFill="1" applyBorder="1" applyAlignment="1">
      <alignment horizontal="center" vertical="center"/>
    </xf>
    <xf numFmtId="14" fontId="0" fillId="35" borderId="2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center" shrinkToFit="1"/>
    </xf>
    <xf numFmtId="1" fontId="1" fillId="0" borderId="17" xfId="0" applyNumberFormat="1" applyFont="1" applyBorder="1" applyAlignment="1">
      <alignment horizontal="center"/>
    </xf>
    <xf numFmtId="0" fontId="68" fillId="38" borderId="0" xfId="0" applyFont="1" applyFill="1" applyAlignment="1">
      <alignment/>
    </xf>
    <xf numFmtId="0" fontId="0" fillId="19" borderId="28" xfId="0" applyFont="1" applyFill="1" applyBorder="1" applyAlignment="1">
      <alignment vertical="center" shrinkToFit="1"/>
    </xf>
    <xf numFmtId="0" fontId="0" fillId="19" borderId="17" xfId="0" applyFont="1" applyFill="1" applyBorder="1" applyAlignment="1">
      <alignment horizontal="center" vertical="center" wrapText="1"/>
    </xf>
    <xf numFmtId="2" fontId="0" fillId="19" borderId="19" xfId="0" applyNumberFormat="1" applyFont="1" applyFill="1" applyBorder="1" applyAlignment="1">
      <alignment horizontal="center" vertical="center" wrapText="1"/>
    </xf>
    <xf numFmtId="0" fontId="6" fillId="19" borderId="17" xfId="0" applyFont="1" applyFill="1" applyBorder="1" applyAlignment="1">
      <alignment vertical="center" wrapText="1"/>
    </xf>
    <xf numFmtId="0" fontId="6" fillId="19" borderId="17" xfId="0" applyFont="1" applyFill="1" applyBorder="1" applyAlignment="1">
      <alignment horizontal="center" vertical="center" wrapText="1"/>
    </xf>
    <xf numFmtId="190" fontId="6" fillId="19" borderId="19" xfId="0" applyNumberFormat="1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vertical="center" wrapText="1"/>
    </xf>
    <xf numFmtId="2" fontId="6" fillId="38" borderId="28" xfId="0" applyNumberFormat="1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2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6" fillId="37" borderId="31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left" vertical="center"/>
    </xf>
    <xf numFmtId="0" fontId="6" fillId="37" borderId="17" xfId="0" applyFont="1" applyFill="1" applyBorder="1" applyAlignment="1">
      <alignment horizontal="left" vertical="center"/>
    </xf>
    <xf numFmtId="0" fontId="6" fillId="37" borderId="35" xfId="0" applyFont="1" applyFill="1" applyBorder="1" applyAlignment="1">
      <alignment horizontal="left"/>
    </xf>
    <xf numFmtId="0" fontId="6" fillId="37" borderId="29" xfId="0" applyFont="1" applyFill="1" applyBorder="1" applyAlignment="1">
      <alignment horizontal="left"/>
    </xf>
    <xf numFmtId="0" fontId="6" fillId="19" borderId="36" xfId="0" applyFont="1" applyFill="1" applyBorder="1" applyAlignment="1">
      <alignment horizontal="left" vertical="center"/>
    </xf>
    <xf numFmtId="0" fontId="6" fillId="19" borderId="26" xfId="0" applyFont="1" applyFill="1" applyBorder="1" applyAlignment="1">
      <alignment horizontal="left" vertical="center"/>
    </xf>
    <xf numFmtId="0" fontId="6" fillId="37" borderId="36" xfId="0" applyFont="1" applyFill="1" applyBorder="1" applyAlignment="1">
      <alignment horizontal="left" vertical="center"/>
    </xf>
    <xf numFmtId="0" fontId="6" fillId="37" borderId="26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horizontal="left" vertical="center"/>
    </xf>
    <xf numFmtId="0" fontId="6" fillId="36" borderId="26" xfId="0" applyFont="1" applyFill="1" applyBorder="1" applyAlignment="1">
      <alignment horizontal="left" vertical="center"/>
    </xf>
    <xf numFmtId="0" fontId="6" fillId="19" borderId="37" xfId="0" applyFont="1" applyFill="1" applyBorder="1" applyAlignment="1">
      <alignment horizontal="left" vertical="center" wrapText="1"/>
    </xf>
    <xf numFmtId="0" fontId="6" fillId="19" borderId="18" xfId="0" applyFont="1" applyFill="1" applyBorder="1" applyAlignment="1">
      <alignment horizontal="left" vertical="center" wrapText="1"/>
    </xf>
    <xf numFmtId="0" fontId="6" fillId="19" borderId="38" xfId="0" applyFont="1" applyFill="1" applyBorder="1" applyAlignment="1">
      <alignment horizontal="left" vertical="center" wrapText="1"/>
    </xf>
    <xf numFmtId="0" fontId="6" fillId="19" borderId="13" xfId="0" applyFont="1" applyFill="1" applyBorder="1" applyAlignment="1">
      <alignment horizontal="left" vertical="center" wrapText="1"/>
    </xf>
    <xf numFmtId="0" fontId="6" fillId="19" borderId="39" xfId="0" applyFont="1" applyFill="1" applyBorder="1" applyAlignment="1">
      <alignment horizontal="left" vertical="center" wrapText="1"/>
    </xf>
    <xf numFmtId="0" fontId="6" fillId="19" borderId="16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6" fillId="37" borderId="38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39" xfId="0" applyFont="1" applyFill="1" applyBorder="1" applyAlignment="1">
      <alignment horizontal="left" vertical="center" wrapText="1"/>
    </xf>
    <xf numFmtId="0" fontId="6" fillId="37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4" fontId="1" fillId="0" borderId="27" xfId="0" applyNumberFormat="1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shrinkToFit="1"/>
    </xf>
    <xf numFmtId="0" fontId="1" fillId="0" borderId="0" xfId="0" applyFont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8" fillId="0" borderId="17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14" fontId="8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20" fontId="8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2" fillId="40" borderId="41" xfId="0" applyFont="1" applyFill="1" applyBorder="1" applyAlignment="1">
      <alignment horizontal="left" vertical="center" wrapText="1"/>
    </xf>
    <xf numFmtId="0" fontId="12" fillId="40" borderId="42" xfId="0" applyFont="1" applyFill="1" applyBorder="1" applyAlignment="1">
      <alignment horizontal="left" vertical="center" wrapText="1"/>
    </xf>
    <xf numFmtId="0" fontId="12" fillId="40" borderId="4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67" fillId="0" borderId="28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69" fillId="0" borderId="17" xfId="0" applyFont="1" applyBorder="1" applyAlignment="1">
      <alignment horizontal="center"/>
    </xf>
    <xf numFmtId="0" fontId="69" fillId="0" borderId="17" xfId="0" applyFont="1" applyBorder="1" applyAlignment="1">
      <alignment horizontal="center" wrapText="1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4" fontId="67" fillId="0" borderId="28" xfId="0" applyNumberFormat="1" applyFont="1" applyBorder="1" applyAlignment="1">
      <alignment horizontal="left"/>
    </xf>
    <xf numFmtId="0" fontId="69" fillId="0" borderId="17" xfId="0" applyFont="1" applyBorder="1" applyAlignment="1">
      <alignment horizontal="left" vertical="center"/>
    </xf>
    <xf numFmtId="0" fontId="66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textRotation="90"/>
    </xf>
    <xf numFmtId="0" fontId="70" fillId="0" borderId="17" xfId="0" applyFont="1" applyBorder="1" applyAlignment="1">
      <alignment horizontal="center" vertical="center" textRotation="90" wrapText="1"/>
    </xf>
    <xf numFmtId="0" fontId="66" fillId="0" borderId="17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wrapText="1"/>
    </xf>
    <xf numFmtId="0" fontId="69" fillId="0" borderId="28" xfId="0" applyFont="1" applyBorder="1" applyAlignment="1">
      <alignment horizontal="center" wrapText="1"/>
    </xf>
    <xf numFmtId="0" fontId="69" fillId="0" borderId="26" xfId="0" applyFont="1" applyBorder="1" applyAlignment="1">
      <alignment horizontal="center" wrapText="1"/>
    </xf>
    <xf numFmtId="0" fontId="67" fillId="0" borderId="27" xfId="0" applyFont="1" applyBorder="1" applyAlignment="1">
      <alignment horizontal="left" vertical="center"/>
    </xf>
    <xf numFmtId="0" fontId="67" fillId="0" borderId="28" xfId="0" applyFont="1" applyBorder="1" applyAlignment="1">
      <alignment horizontal="left" vertical="center"/>
    </xf>
    <xf numFmtId="0" fontId="6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1" xfId="50"/>
    <cellStyle name="Normal 2" xfId="51"/>
    <cellStyle name="Normal 3" xfId="52"/>
    <cellStyle name="Normal 6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3"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3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19050</xdr:rowOff>
    </xdr:from>
    <xdr:to>
      <xdr:col>7</xdr:col>
      <xdr:colOff>1085850</xdr:colOff>
      <xdr:row>8</xdr:row>
      <xdr:rowOff>257175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5981700" y="1314450"/>
          <a:ext cx="1057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DERS SEÇİMİ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30"/>
  <sheetViews>
    <sheetView showGridLines="0" zoomScaleSheetLayoutView="100" workbookViewId="0" topLeftCell="A4">
      <selection activeCell="D5" sqref="D5"/>
    </sheetView>
  </sheetViews>
  <sheetFormatPr defaultColWidth="9.140625" defaultRowHeight="12.75"/>
  <cols>
    <col min="1" max="1" width="2.00390625" style="19" customWidth="1"/>
    <col min="2" max="2" width="4.421875" style="19" customWidth="1"/>
    <col min="3" max="3" width="30.421875" style="19" customWidth="1"/>
    <col min="4" max="4" width="26.28125" style="19" customWidth="1"/>
    <col min="5" max="5" width="16.28125" style="19" customWidth="1"/>
    <col min="6" max="6" width="17.140625" style="19" customWidth="1"/>
    <col min="7" max="7" width="3.28125" style="19" customWidth="1"/>
    <col min="8" max="16384" width="9.140625" style="19" customWidth="1"/>
  </cols>
  <sheetData>
    <row r="1" spans="1:7" ht="7.5" customHeight="1" thickBot="1">
      <c r="A1" s="24"/>
      <c r="B1" s="173"/>
      <c r="C1" s="173"/>
      <c r="D1" s="173"/>
      <c r="E1" s="173"/>
      <c r="F1" s="173"/>
      <c r="G1" s="173"/>
    </row>
    <row r="2" spans="1:7" ht="20.25">
      <c r="A2" s="24"/>
      <c r="B2" s="174" t="s">
        <v>11</v>
      </c>
      <c r="C2" s="175"/>
      <c r="D2" s="175"/>
      <c r="E2" s="175"/>
      <c r="F2" s="176"/>
      <c r="G2" s="25"/>
    </row>
    <row r="3" spans="1:7" ht="27.75" customHeight="1">
      <c r="A3" s="24"/>
      <c r="B3" s="178" t="s">
        <v>33</v>
      </c>
      <c r="C3" s="179"/>
      <c r="D3" s="94" t="s">
        <v>157</v>
      </c>
      <c r="E3" s="149" t="s">
        <v>136</v>
      </c>
      <c r="F3" s="151" t="s">
        <v>158</v>
      </c>
      <c r="G3" s="25"/>
    </row>
    <row r="4" spans="1:7" ht="27.75" customHeight="1">
      <c r="A4" s="24"/>
      <c r="B4" s="178" t="s">
        <v>21</v>
      </c>
      <c r="C4" s="179"/>
      <c r="D4" s="93" t="s">
        <v>148</v>
      </c>
      <c r="E4" s="149" t="s">
        <v>16</v>
      </c>
      <c r="F4" s="152" t="s">
        <v>134</v>
      </c>
      <c r="G4" s="25"/>
    </row>
    <row r="5" spans="1:7" ht="27.75" customHeight="1">
      <c r="A5" s="24"/>
      <c r="B5" s="178" t="s">
        <v>150</v>
      </c>
      <c r="C5" s="179"/>
      <c r="D5" s="150" t="s">
        <v>207</v>
      </c>
      <c r="E5" s="149" t="s">
        <v>113</v>
      </c>
      <c r="F5" s="152" t="s">
        <v>149</v>
      </c>
      <c r="G5" s="25"/>
    </row>
    <row r="6" spans="1:7" ht="25.5">
      <c r="A6" s="24"/>
      <c r="B6" s="184" t="s">
        <v>194</v>
      </c>
      <c r="C6" s="185"/>
      <c r="D6" s="122" t="s">
        <v>110</v>
      </c>
      <c r="E6" s="121" t="s">
        <v>173</v>
      </c>
      <c r="F6" s="143" t="s">
        <v>181</v>
      </c>
      <c r="G6" s="140"/>
    </row>
    <row r="7" spans="1:8" ht="12.75" customHeight="1">
      <c r="A7" s="24"/>
      <c r="B7" s="194" t="s">
        <v>175</v>
      </c>
      <c r="C7" s="195"/>
      <c r="D7" s="116" t="s">
        <v>159</v>
      </c>
      <c r="E7" s="113">
        <v>2</v>
      </c>
      <c r="F7" s="145">
        <f>E7*$E$17</f>
        <v>3.076923076923077</v>
      </c>
      <c r="G7" s="141"/>
      <c r="H7" s="20"/>
    </row>
    <row r="8" spans="1:8" ht="12.75">
      <c r="A8" s="24"/>
      <c r="B8" s="196"/>
      <c r="C8" s="197"/>
      <c r="D8" s="117" t="s">
        <v>160</v>
      </c>
      <c r="E8" s="114">
        <v>1</v>
      </c>
      <c r="F8" s="145">
        <f aca="true" t="shared" si="0" ref="F8:F15">E8*$E$17</f>
        <v>1.5384615384615385</v>
      </c>
      <c r="G8" s="141"/>
      <c r="H8" s="20"/>
    </row>
    <row r="9" spans="1:8" ht="12.75">
      <c r="A9" s="24"/>
      <c r="B9" s="196"/>
      <c r="C9" s="197"/>
      <c r="D9" s="118" t="s">
        <v>161</v>
      </c>
      <c r="E9" s="114">
        <v>1</v>
      </c>
      <c r="F9" s="145">
        <f t="shared" si="0"/>
        <v>1.5384615384615385</v>
      </c>
      <c r="G9" s="141"/>
      <c r="H9" s="20"/>
    </row>
    <row r="10" spans="1:8" ht="12.75">
      <c r="A10" s="24"/>
      <c r="B10" s="196"/>
      <c r="C10" s="197"/>
      <c r="D10" s="118" t="s">
        <v>162</v>
      </c>
      <c r="E10" s="114">
        <v>1</v>
      </c>
      <c r="F10" s="145">
        <f t="shared" si="0"/>
        <v>1.5384615384615385</v>
      </c>
      <c r="G10" s="141"/>
      <c r="H10" s="20"/>
    </row>
    <row r="11" spans="1:8" ht="12.75">
      <c r="A11" s="24"/>
      <c r="B11" s="196"/>
      <c r="C11" s="197"/>
      <c r="D11" s="115" t="s">
        <v>163</v>
      </c>
      <c r="E11" s="114">
        <v>1</v>
      </c>
      <c r="F11" s="145">
        <f t="shared" si="0"/>
        <v>1.5384615384615385</v>
      </c>
      <c r="G11" s="141"/>
      <c r="H11" s="20"/>
    </row>
    <row r="12" spans="1:8" ht="12.75">
      <c r="A12" s="24"/>
      <c r="B12" s="196"/>
      <c r="C12" s="197"/>
      <c r="D12" s="115" t="s">
        <v>164</v>
      </c>
      <c r="E12" s="114">
        <v>2</v>
      </c>
      <c r="F12" s="145">
        <f t="shared" si="0"/>
        <v>3.076923076923077</v>
      </c>
      <c r="G12" s="141"/>
      <c r="H12" s="20"/>
    </row>
    <row r="13" spans="1:8" ht="12.75">
      <c r="A13" s="24"/>
      <c r="B13" s="196"/>
      <c r="C13" s="197"/>
      <c r="D13" s="115" t="s">
        <v>165</v>
      </c>
      <c r="E13" s="114">
        <v>2</v>
      </c>
      <c r="F13" s="145">
        <f t="shared" si="0"/>
        <v>3.076923076923077</v>
      </c>
      <c r="G13" s="141"/>
      <c r="H13" s="20"/>
    </row>
    <row r="14" spans="1:8" ht="12.75">
      <c r="A14" s="24"/>
      <c r="B14" s="196"/>
      <c r="C14" s="197"/>
      <c r="D14" s="115" t="s">
        <v>166</v>
      </c>
      <c r="E14" s="114">
        <v>1</v>
      </c>
      <c r="F14" s="145">
        <f t="shared" si="0"/>
        <v>1.5384615384615385</v>
      </c>
      <c r="G14" s="141"/>
      <c r="H14" s="20"/>
    </row>
    <row r="15" spans="1:8" ht="12.75">
      <c r="A15" s="24"/>
      <c r="B15" s="196"/>
      <c r="C15" s="197"/>
      <c r="D15" s="115" t="s">
        <v>167</v>
      </c>
      <c r="E15" s="114">
        <v>2</v>
      </c>
      <c r="F15" s="145">
        <f t="shared" si="0"/>
        <v>3.076923076923077</v>
      </c>
      <c r="G15" s="141"/>
      <c r="H15" s="20"/>
    </row>
    <row r="16" spans="1:8" ht="12.75">
      <c r="A16" s="24"/>
      <c r="B16" s="198"/>
      <c r="C16" s="199"/>
      <c r="D16" s="119" t="s">
        <v>120</v>
      </c>
      <c r="E16" s="120">
        <f>SUM(E7:E15)</f>
        <v>13</v>
      </c>
      <c r="F16" s="144">
        <f>SUM(F7:F15)</f>
        <v>20</v>
      </c>
      <c r="G16" s="141"/>
      <c r="H16" s="20"/>
    </row>
    <row r="17" spans="1:8" ht="17.25" customHeight="1">
      <c r="A17" s="24"/>
      <c r="B17" s="186" t="s">
        <v>180</v>
      </c>
      <c r="C17" s="187"/>
      <c r="D17" s="159"/>
      <c r="E17" s="169">
        <f>F17/E16</f>
        <v>1.5384615384615385</v>
      </c>
      <c r="F17" s="170">
        <f>IF(D5="USTALIK",(50*0.4),50)</f>
        <v>20</v>
      </c>
      <c r="G17" s="142"/>
      <c r="H17" s="20"/>
    </row>
    <row r="18" spans="1:8" ht="12.75" customHeight="1">
      <c r="A18" s="24"/>
      <c r="B18" s="188" t="s">
        <v>176</v>
      </c>
      <c r="C18" s="189"/>
      <c r="D18" s="160" t="s">
        <v>168</v>
      </c>
      <c r="E18" s="161">
        <v>1</v>
      </c>
      <c r="F18" s="162">
        <f>E18*$E$24</f>
        <v>3.75</v>
      </c>
      <c r="G18" s="141"/>
      <c r="H18" s="20"/>
    </row>
    <row r="19" spans="1:8" ht="12.75">
      <c r="A19" s="24"/>
      <c r="B19" s="190"/>
      <c r="C19" s="191"/>
      <c r="D19" s="160" t="s">
        <v>169</v>
      </c>
      <c r="E19" s="161">
        <v>2</v>
      </c>
      <c r="F19" s="162">
        <f>E19*$E$24</f>
        <v>7.5</v>
      </c>
      <c r="G19" s="141"/>
      <c r="H19" s="20"/>
    </row>
    <row r="20" spans="1:8" ht="12.75">
      <c r="A20" s="24"/>
      <c r="B20" s="190"/>
      <c r="C20" s="191"/>
      <c r="D20" s="160" t="s">
        <v>170</v>
      </c>
      <c r="E20" s="161">
        <v>2</v>
      </c>
      <c r="F20" s="162">
        <f>E20*$E$24</f>
        <v>7.5</v>
      </c>
      <c r="G20" s="141"/>
      <c r="H20" s="20"/>
    </row>
    <row r="21" spans="1:8" ht="12.75">
      <c r="A21" s="24"/>
      <c r="B21" s="190"/>
      <c r="C21" s="191"/>
      <c r="D21" s="160" t="s">
        <v>171</v>
      </c>
      <c r="E21" s="161">
        <v>2</v>
      </c>
      <c r="F21" s="162">
        <f>E21*$E$24</f>
        <v>7.5</v>
      </c>
      <c r="G21" s="141"/>
      <c r="H21" s="20"/>
    </row>
    <row r="22" spans="1:8" ht="12.75">
      <c r="A22" s="24"/>
      <c r="B22" s="190"/>
      <c r="C22" s="191"/>
      <c r="D22" s="160" t="s">
        <v>172</v>
      </c>
      <c r="E22" s="161">
        <v>1</v>
      </c>
      <c r="F22" s="162">
        <f>E22*$E$24</f>
        <v>3.75</v>
      </c>
      <c r="G22" s="141"/>
      <c r="H22" s="20"/>
    </row>
    <row r="23" spans="1:8" ht="20.25" customHeight="1">
      <c r="A23" s="24"/>
      <c r="B23" s="192"/>
      <c r="C23" s="193"/>
      <c r="D23" s="163" t="s">
        <v>120</v>
      </c>
      <c r="E23" s="164">
        <f>SUM(E18:E22)</f>
        <v>8</v>
      </c>
      <c r="F23" s="165">
        <f>SUM(F18:F22)</f>
        <v>30</v>
      </c>
      <c r="G23" s="142"/>
      <c r="H23" s="20"/>
    </row>
    <row r="24" spans="1:8" ht="18.75" customHeight="1">
      <c r="A24" s="24"/>
      <c r="B24" s="182" t="s">
        <v>180</v>
      </c>
      <c r="C24" s="183"/>
      <c r="D24" s="166"/>
      <c r="E24" s="167">
        <f>F24/E23</f>
        <v>3.75</v>
      </c>
      <c r="F24" s="168">
        <f>50*0.6</f>
        <v>30</v>
      </c>
      <c r="G24" s="26"/>
      <c r="H24" s="20"/>
    </row>
    <row r="25" spans="1:8" ht="18.75" customHeight="1">
      <c r="A25" s="24"/>
      <c r="B25" s="171" t="s">
        <v>131</v>
      </c>
      <c r="C25" s="172"/>
      <c r="D25" s="153">
        <v>43634</v>
      </c>
      <c r="E25" s="125">
        <v>0.3541666666666667</v>
      </c>
      <c r="F25" s="91"/>
      <c r="G25" s="27"/>
      <c r="H25" s="21"/>
    </row>
    <row r="26" spans="1:8" ht="18.75" customHeight="1">
      <c r="A26" s="24"/>
      <c r="B26" s="171" t="s">
        <v>135</v>
      </c>
      <c r="C26" s="172"/>
      <c r="D26" s="154">
        <v>43634</v>
      </c>
      <c r="E26" s="126">
        <v>0.4375</v>
      </c>
      <c r="F26" s="92"/>
      <c r="G26" s="28"/>
      <c r="H26" s="22"/>
    </row>
    <row r="27" spans="1:8" ht="18.75" customHeight="1">
      <c r="A27" s="24"/>
      <c r="B27" s="171" t="s">
        <v>132</v>
      </c>
      <c r="C27" s="172"/>
      <c r="D27" s="110">
        <v>80</v>
      </c>
      <c r="E27" s="127" t="s">
        <v>138</v>
      </c>
      <c r="F27" s="92"/>
      <c r="G27" s="28"/>
      <c r="H27" s="22"/>
    </row>
    <row r="28" spans="1:8" ht="18.75" customHeight="1">
      <c r="A28" s="24"/>
      <c r="B28" s="171" t="s">
        <v>7</v>
      </c>
      <c r="C28" s="172"/>
      <c r="D28" s="47" t="s">
        <v>23</v>
      </c>
      <c r="E28" s="93"/>
      <c r="F28" s="40"/>
      <c r="G28" s="29"/>
      <c r="H28" s="23"/>
    </row>
    <row r="29" spans="1:7" ht="18.75" customHeight="1" thickBot="1">
      <c r="A29" s="24"/>
      <c r="B29" s="180" t="s">
        <v>10</v>
      </c>
      <c r="C29" s="181"/>
      <c r="D29" s="123" t="s">
        <v>177</v>
      </c>
      <c r="E29" s="123" t="s">
        <v>178</v>
      </c>
      <c r="F29" s="124" t="s">
        <v>179</v>
      </c>
      <c r="G29" s="24"/>
    </row>
    <row r="30" spans="1:7" ht="9" customHeight="1">
      <c r="A30" s="24"/>
      <c r="B30" s="177"/>
      <c r="C30" s="177"/>
      <c r="D30" s="177"/>
      <c r="E30" s="177"/>
      <c r="F30" s="177"/>
      <c r="G30" s="24"/>
    </row>
  </sheetData>
  <sheetProtection/>
  <mergeCells count="16">
    <mergeCell ref="B4:C4"/>
    <mergeCell ref="B25:C25"/>
    <mergeCell ref="B6:C6"/>
    <mergeCell ref="B17:C17"/>
    <mergeCell ref="B18:C23"/>
    <mergeCell ref="B7:C16"/>
    <mergeCell ref="B26:C26"/>
    <mergeCell ref="B27:C27"/>
    <mergeCell ref="B1:G1"/>
    <mergeCell ref="B2:F2"/>
    <mergeCell ref="B30:F30"/>
    <mergeCell ref="B5:C5"/>
    <mergeCell ref="B3:C3"/>
    <mergeCell ref="B28:C28"/>
    <mergeCell ref="B29:C29"/>
    <mergeCell ref="B24:C24"/>
  </mergeCells>
  <conditionalFormatting sqref="D18:F24 B24:C24">
    <cfRule type="expression" priority="4" dxfId="2">
      <formula>EĞER+$D$5="KALFALIK"</formula>
    </cfRule>
  </conditionalFormatting>
  <conditionalFormatting sqref="D17">
    <cfRule type="expression" priority="5" dxfId="1">
      <formula>IF(D5="KALFALIK",$B$7:$F$17)</formula>
    </cfRule>
  </conditionalFormatting>
  <conditionalFormatting sqref="D18:F24 B18 B24:C24">
    <cfRule type="expression" priority="2" dxfId="0" stopIfTrue="1">
      <formula>"$D$5=""KALFALIK"""</formula>
    </cfRule>
  </conditionalFormatting>
  <dataValidations count="1">
    <dataValidation type="list" allowBlank="1" showInputMessage="1" showErrorMessage="1" sqref="D5">
      <formula1>"KALFALIK,USTALIK"</formula1>
    </dataValidation>
  </dataValidation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2.75"/>
  <cols>
    <col min="1" max="1" width="23.8515625" style="1" customWidth="1"/>
    <col min="2" max="2" width="7.00390625" style="1" customWidth="1"/>
    <col min="3" max="3" width="6.57421875" style="1" customWidth="1"/>
    <col min="4" max="4" width="10.00390625" style="1" bestFit="1" customWidth="1"/>
    <col min="5" max="5" width="9.140625" style="1" customWidth="1"/>
    <col min="6" max="6" width="13.7109375" style="1" customWidth="1"/>
    <col min="7" max="7" width="6.140625" style="1" customWidth="1"/>
    <col min="8" max="8" width="8.140625" style="1" customWidth="1"/>
    <col min="9" max="9" width="7.00390625" style="1" customWidth="1"/>
    <col min="10" max="16384" width="9.140625" style="1" customWidth="1"/>
  </cols>
  <sheetData>
    <row r="1" spans="1:9" ht="15.75">
      <c r="A1" s="212" t="s">
        <v>1</v>
      </c>
      <c r="B1" s="212"/>
      <c r="C1" s="212"/>
      <c r="D1" s="212"/>
      <c r="E1" s="212"/>
      <c r="F1" s="212"/>
      <c r="G1" s="212"/>
      <c r="H1" s="212"/>
      <c r="I1" s="212"/>
    </row>
    <row r="2" spans="1:9" ht="15.75">
      <c r="A2" s="212" t="s">
        <v>2</v>
      </c>
      <c r="B2" s="212"/>
      <c r="C2" s="212"/>
      <c r="D2" s="212"/>
      <c r="E2" s="212"/>
      <c r="F2" s="212"/>
      <c r="G2" s="212"/>
      <c r="H2" s="212"/>
      <c r="I2" s="212"/>
    </row>
    <row r="3" spans="1:9" ht="15.75">
      <c r="A3" s="212" t="s">
        <v>126</v>
      </c>
      <c r="B3" s="212"/>
      <c r="C3" s="212"/>
      <c r="D3" s="212"/>
      <c r="E3" s="212"/>
      <c r="F3" s="212"/>
      <c r="G3" s="212"/>
      <c r="H3" s="212"/>
      <c r="I3" s="212"/>
    </row>
    <row r="4" spans="1:9" ht="15.75">
      <c r="A4" s="35"/>
      <c r="B4" s="35"/>
      <c r="C4" s="35"/>
      <c r="D4" s="35"/>
      <c r="E4" s="35"/>
      <c r="F4" s="35"/>
      <c r="G4" s="35"/>
      <c r="H4" s="35"/>
      <c r="I4" s="35"/>
    </row>
    <row r="5" spans="1:9" ht="15.75">
      <c r="A5" s="212" t="s">
        <v>122</v>
      </c>
      <c r="B5" s="212"/>
      <c r="C5" s="212"/>
      <c r="D5" s="212"/>
      <c r="E5" s="212"/>
      <c r="F5" s="212"/>
      <c r="G5" s="212"/>
      <c r="H5" s="212"/>
      <c r="I5" s="212"/>
    </row>
    <row r="6" ht="15.75">
      <c r="A6" s="35"/>
    </row>
    <row r="7" spans="1:20" s="7" customFormat="1" ht="28.5" customHeight="1">
      <c r="A7" s="85" t="s">
        <v>133</v>
      </c>
      <c r="B7" s="237" t="str">
        <f>Bilgiler!D4</f>
        <v>2018-2019</v>
      </c>
      <c r="C7" s="215"/>
      <c r="D7" s="216"/>
      <c r="E7" s="211" t="s">
        <v>112</v>
      </c>
      <c r="F7" s="211"/>
      <c r="G7" s="206" t="str">
        <f>Bilgiler!F4</f>
        <v>HAZİRAN</v>
      </c>
      <c r="H7" s="207"/>
      <c r="I7" s="208"/>
      <c r="J7" s="86"/>
      <c r="K7" s="86"/>
      <c r="M7" s="87"/>
      <c r="N7" s="87"/>
      <c r="O7" s="87"/>
      <c r="P7" s="202"/>
      <c r="Q7" s="203"/>
      <c r="R7" s="203"/>
      <c r="S7" s="203"/>
      <c r="T7" s="203"/>
    </row>
    <row r="8" spans="1:20" s="7" customFormat="1" ht="28.5" customHeight="1">
      <c r="A8" s="85" t="s">
        <v>33</v>
      </c>
      <c r="B8" s="206" t="str">
        <f>Bilgiler!D3</f>
        <v>GÜZELLİK VE SAÇ BAKIM HİZMETLERİ</v>
      </c>
      <c r="C8" s="207"/>
      <c r="D8" s="208"/>
      <c r="E8" s="213" t="s">
        <v>136</v>
      </c>
      <c r="F8" s="213"/>
      <c r="G8" s="218" t="str">
        <f>Bilgiler!F3</f>
        <v>CİLT BAKIMI VE MAKYAJ</v>
      </c>
      <c r="H8" s="219"/>
      <c r="I8" s="220"/>
      <c r="J8" s="86"/>
      <c r="K8" s="86"/>
      <c r="M8" s="87"/>
      <c r="N8" s="87"/>
      <c r="O8" s="87"/>
      <c r="P8" s="204"/>
      <c r="Q8" s="203"/>
      <c r="R8" s="203"/>
      <c r="S8" s="203"/>
      <c r="T8" s="203"/>
    </row>
    <row r="9" spans="1:20" s="7" customFormat="1" ht="28.5" customHeight="1">
      <c r="A9" s="85" t="s">
        <v>150</v>
      </c>
      <c r="B9" s="206" t="str">
        <f>Bilgiler!D5</f>
        <v>USTALIK</v>
      </c>
      <c r="C9" s="207"/>
      <c r="D9" s="208"/>
      <c r="E9" s="213" t="s">
        <v>113</v>
      </c>
      <c r="F9" s="211"/>
      <c r="G9" s="221" t="str">
        <f>Bilgiler!F5</f>
        <v>TEORİK SINAV</v>
      </c>
      <c r="H9" s="222"/>
      <c r="I9" s="223"/>
      <c r="J9" s="86"/>
      <c r="K9" s="86"/>
      <c r="M9" s="87"/>
      <c r="N9" s="87"/>
      <c r="O9" s="87"/>
      <c r="P9" s="203"/>
      <c r="Q9" s="203"/>
      <c r="R9" s="203"/>
      <c r="S9" s="203"/>
      <c r="T9" s="203"/>
    </row>
    <row r="10" spans="1:20" s="7" customFormat="1" ht="28.5" customHeight="1">
      <c r="A10" s="108" t="s">
        <v>182</v>
      </c>
      <c r="B10" s="224">
        <f>Bilgiler!D25</f>
        <v>43634</v>
      </c>
      <c r="C10" s="225"/>
      <c r="D10" s="109">
        <f>Bilgiler!E25</f>
        <v>0.3541666666666667</v>
      </c>
      <c r="E10" s="211" t="s">
        <v>132</v>
      </c>
      <c r="F10" s="211"/>
      <c r="G10" s="49">
        <f>Bilgiler!D27</f>
        <v>80</v>
      </c>
      <c r="H10" s="205" t="s">
        <v>138</v>
      </c>
      <c r="I10" s="205"/>
      <c r="J10" s="86"/>
      <c r="K10" s="86"/>
      <c r="M10" s="87"/>
      <c r="N10" s="87"/>
      <c r="O10" s="87"/>
      <c r="P10" s="203"/>
      <c r="Q10" s="203"/>
      <c r="R10" s="203"/>
      <c r="S10" s="203"/>
      <c r="T10" s="203"/>
    </row>
    <row r="11" spans="1:9" ht="28.5" customHeight="1">
      <c r="A11" s="108" t="s">
        <v>137</v>
      </c>
      <c r="B11" s="224">
        <f>Bilgiler!D26</f>
        <v>43634</v>
      </c>
      <c r="C11" s="225"/>
      <c r="D11" s="109">
        <f>Bilgiler!E26</f>
        <v>0.4375</v>
      </c>
      <c r="E11" s="226"/>
      <c r="F11" s="227"/>
      <c r="G11" s="137"/>
      <c r="H11" s="215"/>
      <c r="I11" s="216"/>
    </row>
    <row r="12" ht="15.75">
      <c r="A12" s="35"/>
    </row>
    <row r="13" spans="1:9" ht="48" customHeight="1">
      <c r="A13" s="217" t="s">
        <v>192</v>
      </c>
      <c r="B13" s="217"/>
      <c r="C13" s="217"/>
      <c r="D13" s="217"/>
      <c r="E13" s="217"/>
      <c r="F13" s="217"/>
      <c r="G13" s="217"/>
      <c r="H13" s="217"/>
      <c r="I13" s="217"/>
    </row>
    <row r="14" ht="15.75">
      <c r="A14" s="35"/>
    </row>
    <row r="15" spans="1:9" ht="15.75">
      <c r="A15" s="209" t="s">
        <v>128</v>
      </c>
      <c r="B15" s="209"/>
      <c r="C15" s="209"/>
      <c r="D15" s="209"/>
      <c r="E15" s="209"/>
      <c r="F15" s="209"/>
      <c r="G15" s="209"/>
      <c r="H15" s="209"/>
      <c r="I15" s="209"/>
    </row>
    <row r="16" spans="1:9" ht="15.75">
      <c r="A16" s="209" t="s">
        <v>129</v>
      </c>
      <c r="B16" s="209"/>
      <c r="C16" s="209"/>
      <c r="D16" s="209"/>
      <c r="E16" s="209"/>
      <c r="F16" s="209"/>
      <c r="G16" s="209"/>
      <c r="H16" s="209"/>
      <c r="I16" s="209"/>
    </row>
    <row r="17" spans="1:9" ht="15.75">
      <c r="A17" s="209" t="s">
        <v>130</v>
      </c>
      <c r="B17" s="209"/>
      <c r="C17" s="209"/>
      <c r="D17" s="209"/>
      <c r="E17" s="209"/>
      <c r="F17" s="209"/>
      <c r="G17" s="209"/>
      <c r="H17" s="209"/>
      <c r="I17" s="209"/>
    </row>
    <row r="18" ht="15.75">
      <c r="A18" s="30" t="s">
        <v>185</v>
      </c>
    </row>
    <row r="19" spans="1:9" ht="48.75" customHeight="1">
      <c r="A19" s="228" t="s">
        <v>206</v>
      </c>
      <c r="B19" s="228"/>
      <c r="C19" s="228"/>
      <c r="D19" s="228"/>
      <c r="E19" s="228"/>
      <c r="F19" s="228"/>
      <c r="G19" s="228"/>
      <c r="H19" s="228"/>
      <c r="I19" s="228"/>
    </row>
    <row r="20" spans="1:9" ht="15.75">
      <c r="A20" s="210" t="s">
        <v>152</v>
      </c>
      <c r="B20" s="210"/>
      <c r="C20" s="210"/>
      <c r="D20" s="210"/>
      <c r="E20" s="210"/>
      <c r="F20" s="210"/>
      <c r="G20" s="210"/>
      <c r="H20" s="210"/>
      <c r="I20" s="210"/>
    </row>
    <row r="21" spans="1:9" ht="15.7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5.75">
      <c r="A22" s="232" t="s">
        <v>183</v>
      </c>
      <c r="B22" s="233"/>
      <c r="C22" s="234"/>
      <c r="D22" s="39"/>
      <c r="E22" s="232" t="s">
        <v>184</v>
      </c>
      <c r="F22" s="233"/>
      <c r="G22" s="233"/>
      <c r="H22" s="234"/>
      <c r="I22" s="39"/>
    </row>
    <row r="23" spans="1:9" ht="15.75">
      <c r="A23" s="331" t="s">
        <v>208</v>
      </c>
      <c r="B23" s="332"/>
      <c r="C23" s="336">
        <f>Bilgiler!E17</f>
        <v>1.5384615384615385</v>
      </c>
      <c r="D23" s="39"/>
      <c r="E23" s="334" t="s">
        <v>208</v>
      </c>
      <c r="F23" s="335"/>
      <c r="G23" s="333"/>
      <c r="H23" s="337">
        <f>Bilgiler!E24</f>
        <v>3.75</v>
      </c>
      <c r="I23" s="39"/>
    </row>
    <row r="24" spans="1:9" ht="28.5">
      <c r="A24" s="147" t="s">
        <v>153</v>
      </c>
      <c r="B24" s="146" t="s">
        <v>154</v>
      </c>
      <c r="C24" s="148" t="s">
        <v>156</v>
      </c>
      <c r="D24" s="111"/>
      <c r="E24" s="231" t="s">
        <v>155</v>
      </c>
      <c r="F24" s="231"/>
      <c r="G24" s="146" t="s">
        <v>154</v>
      </c>
      <c r="H24" s="146" t="s">
        <v>156</v>
      </c>
      <c r="I24" s="112"/>
    </row>
    <row r="25" spans="1:9" ht="15.75">
      <c r="A25" s="135" t="str">
        <f>Bilgiler!D7</f>
        <v>MESLEKİ GELİŞİM</v>
      </c>
      <c r="B25" s="49">
        <f>Bilgiler!E7</f>
        <v>2</v>
      </c>
      <c r="C25" s="134">
        <v>3</v>
      </c>
      <c r="D25" s="138"/>
      <c r="E25" s="229" t="str">
        <f>Bilgiler!D18</f>
        <v>TEMEL BESLENME</v>
      </c>
      <c r="F25" s="229"/>
      <c r="G25" s="15">
        <f>Bilgiler!E18</f>
        <v>1</v>
      </c>
      <c r="H25" s="15">
        <v>4</v>
      </c>
      <c r="I25" s="39"/>
    </row>
    <row r="26" spans="1:9" ht="15.75">
      <c r="A26" s="135" t="str">
        <f>Bilgiler!D8</f>
        <v>TEMEL BAKIM</v>
      </c>
      <c r="B26" s="49">
        <f>Bilgiler!E8</f>
        <v>1</v>
      </c>
      <c r="C26" s="134">
        <v>2</v>
      </c>
      <c r="D26" s="138"/>
      <c r="E26" s="229" t="str">
        <f>Bilgiler!D19</f>
        <v>İLERİ MAKYAJ</v>
      </c>
      <c r="F26" s="229"/>
      <c r="G26" s="15">
        <f>Bilgiler!E19</f>
        <v>2</v>
      </c>
      <c r="H26" s="15">
        <v>8</v>
      </c>
      <c r="I26" s="39"/>
    </row>
    <row r="27" spans="1:8" ht="15.75">
      <c r="A27" s="135" t="str">
        <f>Bilgiler!D9</f>
        <v>KOZMETİK</v>
      </c>
      <c r="B27" s="49">
        <f>Bilgiler!E9</f>
        <v>1</v>
      </c>
      <c r="C27" s="134">
        <v>2</v>
      </c>
      <c r="D27" s="138"/>
      <c r="E27" s="229" t="str">
        <f>Bilgiler!D20</f>
        <v>VÜCUT BAKIMI</v>
      </c>
      <c r="F27" s="229"/>
      <c r="G27" s="15">
        <f>Bilgiler!E20</f>
        <v>2</v>
      </c>
      <c r="H27" s="15">
        <v>7</v>
      </c>
    </row>
    <row r="28" spans="1:8" ht="15.75">
      <c r="A28" s="135" t="str">
        <f>Bilgiler!D10</f>
        <v>MESLEKİ RESİM</v>
      </c>
      <c r="B28" s="49">
        <f>Bilgiler!E10</f>
        <v>1</v>
      </c>
      <c r="C28" s="134">
        <v>2</v>
      </c>
      <c r="D28" s="138"/>
      <c r="E28" s="229" t="str">
        <f>Bilgiler!D21</f>
        <v>EL AYAK BAKIMI</v>
      </c>
      <c r="F28" s="229"/>
      <c r="G28" s="15">
        <f>Bilgiler!E21</f>
        <v>2</v>
      </c>
      <c r="H28" s="15">
        <v>7</v>
      </c>
    </row>
    <row r="29" spans="1:8" ht="15.75">
      <c r="A29" s="135" t="str">
        <f>Bilgiler!D11</f>
        <v>TEMAL ANATOMİ VE FİZYOLOJİ</v>
      </c>
      <c r="B29" s="49">
        <f>Bilgiler!E11</f>
        <v>1</v>
      </c>
      <c r="C29" s="134">
        <v>2</v>
      </c>
      <c r="D29" s="138"/>
      <c r="E29" s="229" t="str">
        <f>Bilgiler!D22</f>
        <v>DİKSİYON</v>
      </c>
      <c r="F29" s="229"/>
      <c r="G29" s="15">
        <f>Bilgiler!E22</f>
        <v>1</v>
      </c>
      <c r="H29" s="15">
        <v>4</v>
      </c>
    </row>
    <row r="30" spans="1:8" ht="15.75">
      <c r="A30" s="135" t="str">
        <f>Bilgiler!D12</f>
        <v>CİLT BAKIM TEKNİKLERİ</v>
      </c>
      <c r="B30" s="49">
        <f>Bilgiler!E12</f>
        <v>2</v>
      </c>
      <c r="C30" s="134">
        <v>3</v>
      </c>
      <c r="D30" s="138"/>
      <c r="E30" s="214" t="str">
        <f>Bilgiler!D23</f>
        <v>TOPLAM</v>
      </c>
      <c r="F30" s="214"/>
      <c r="G30" s="133">
        <f>Bilgiler!E23</f>
        <v>8</v>
      </c>
      <c r="H30" s="136">
        <f>SUM(H25:H29)</f>
        <v>30</v>
      </c>
    </row>
    <row r="31" spans="1:8" ht="15.75">
      <c r="A31" s="135" t="str">
        <f>Bilgiler!D13</f>
        <v>TEMEL MAKYAJ</v>
      </c>
      <c r="B31" s="49">
        <f>Bilgiler!E13</f>
        <v>2</v>
      </c>
      <c r="C31" s="134">
        <v>2</v>
      </c>
      <c r="D31" s="138"/>
      <c r="E31" s="214" t="s">
        <v>174</v>
      </c>
      <c r="F31" s="214"/>
      <c r="G31" s="15">
        <f>B34+G30</f>
        <v>21</v>
      </c>
      <c r="H31" s="158">
        <f>C34+H30</f>
        <v>50</v>
      </c>
    </row>
    <row r="32" spans="1:6" ht="15.75">
      <c r="A32" s="135" t="str">
        <f>Bilgiler!D14</f>
        <v>EPİLASYON</v>
      </c>
      <c r="B32" s="49">
        <f>Bilgiler!E14</f>
        <v>1</v>
      </c>
      <c r="C32" s="134">
        <v>2</v>
      </c>
      <c r="D32" s="138"/>
      <c r="E32" s="230"/>
      <c r="F32" s="230"/>
    </row>
    <row r="33" spans="1:6" ht="15.75">
      <c r="A33" s="135" t="str">
        <f>Bilgiler!D15</f>
        <v>DEPİLASYON</v>
      </c>
      <c r="B33" s="49">
        <f>Bilgiler!E15</f>
        <v>2</v>
      </c>
      <c r="C33" s="134">
        <v>2</v>
      </c>
      <c r="D33" s="138"/>
      <c r="E33" s="230"/>
      <c r="F33" s="230"/>
    </row>
    <row r="34" spans="1:4" ht="12.75">
      <c r="A34" s="128" t="str">
        <f>Bilgiler!D16</f>
        <v>TOPLAM</v>
      </c>
      <c r="B34" s="129">
        <f>Bilgiler!E16</f>
        <v>13</v>
      </c>
      <c r="C34" s="155">
        <f>SUM(C25:C33)</f>
        <v>20</v>
      </c>
      <c r="D34" s="139"/>
    </row>
    <row r="35" spans="1:3" ht="12.75">
      <c r="A35" s="130"/>
      <c r="B35" s="131"/>
      <c r="C35" s="132"/>
    </row>
    <row r="36" ht="15.75">
      <c r="A36" s="35"/>
    </row>
    <row r="37" ht="15.75">
      <c r="A37" s="35" t="s">
        <v>123</v>
      </c>
    </row>
    <row r="38" ht="15.75">
      <c r="A38" s="35"/>
    </row>
    <row r="39" ht="15.75">
      <c r="A39" s="35"/>
    </row>
    <row r="40" ht="15.75">
      <c r="A40" s="35"/>
    </row>
    <row r="41" spans="1:9" ht="15.75">
      <c r="A41" s="35" t="s">
        <v>124</v>
      </c>
      <c r="C41" s="35"/>
      <c r="D41" s="200" t="s">
        <v>15</v>
      </c>
      <c r="E41" s="200"/>
      <c r="F41" s="200" t="s">
        <v>15</v>
      </c>
      <c r="G41" s="200"/>
      <c r="H41" s="200" t="s">
        <v>15</v>
      </c>
      <c r="I41" s="200"/>
    </row>
    <row r="42" spans="1:9" ht="15.75">
      <c r="A42" s="35" t="s">
        <v>125</v>
      </c>
      <c r="D42" s="200" t="str">
        <f>Bilgiler!D29</f>
        <v>EMEL METE ÇELİK</v>
      </c>
      <c r="E42" s="200"/>
      <c r="F42" s="201" t="str">
        <f>Bilgiler!E29</f>
        <v>SEVDA ABDALRAHMAN</v>
      </c>
      <c r="G42" s="201"/>
      <c r="H42" s="201" t="str">
        <f>Bilgiler!F29</f>
        <v>DAMLA DEMİRKIRAN</v>
      </c>
      <c r="I42" s="201"/>
    </row>
    <row r="43" ht="15.75">
      <c r="A43" s="35" t="s">
        <v>127</v>
      </c>
    </row>
    <row r="44" ht="15.75">
      <c r="A44" s="35"/>
    </row>
  </sheetData>
  <sheetProtection/>
  <mergeCells count="48">
    <mergeCell ref="E33:F33"/>
    <mergeCell ref="A22:C22"/>
    <mergeCell ref="E22:H22"/>
    <mergeCell ref="A23:B23"/>
    <mergeCell ref="E28:F28"/>
    <mergeCell ref="E29:F29"/>
    <mergeCell ref="E30:F30"/>
    <mergeCell ref="A16:I16"/>
    <mergeCell ref="E32:F32"/>
    <mergeCell ref="E26:F26"/>
    <mergeCell ref="E24:F24"/>
    <mergeCell ref="E25:F25"/>
    <mergeCell ref="G9:I9"/>
    <mergeCell ref="B10:C10"/>
    <mergeCell ref="B11:C11"/>
    <mergeCell ref="E11:F11"/>
    <mergeCell ref="A19:I19"/>
    <mergeCell ref="E27:F27"/>
    <mergeCell ref="H41:I41"/>
    <mergeCell ref="E8:F8"/>
    <mergeCell ref="E9:F9"/>
    <mergeCell ref="G7:I7"/>
    <mergeCell ref="E31:F31"/>
    <mergeCell ref="B9:D9"/>
    <mergeCell ref="H11:I11"/>
    <mergeCell ref="H10:I10"/>
    <mergeCell ref="A13:I13"/>
    <mergeCell ref="G8:I8"/>
    <mergeCell ref="A20:I20"/>
    <mergeCell ref="P9:T9"/>
    <mergeCell ref="P10:T10"/>
    <mergeCell ref="E10:F10"/>
    <mergeCell ref="E7:F7"/>
    <mergeCell ref="A1:I1"/>
    <mergeCell ref="A2:I2"/>
    <mergeCell ref="A3:I3"/>
    <mergeCell ref="A5:I5"/>
    <mergeCell ref="A15:I15"/>
    <mergeCell ref="D42:E42"/>
    <mergeCell ref="F42:G42"/>
    <mergeCell ref="H42:I42"/>
    <mergeCell ref="D41:E41"/>
    <mergeCell ref="F41:G41"/>
    <mergeCell ref="P7:T7"/>
    <mergeCell ref="P8:T8"/>
    <mergeCell ref="B7:D7"/>
    <mergeCell ref="B8:D8"/>
    <mergeCell ref="A17:I1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I42"/>
  <sheetViews>
    <sheetView showGridLines="0" tabSelected="1" view="pageBreakPreview" zoomScale="80" zoomScaleSheetLayoutView="80" workbookViewId="0" topLeftCell="A4">
      <selection activeCell="C6" sqref="C6"/>
    </sheetView>
  </sheetViews>
  <sheetFormatPr defaultColWidth="9.140625" defaultRowHeight="12.75"/>
  <cols>
    <col min="1" max="1" width="1.57421875" style="1" customWidth="1"/>
    <col min="2" max="2" width="27.140625" style="1" customWidth="1"/>
    <col min="3" max="3" width="26.8515625" style="1" customWidth="1"/>
    <col min="4" max="4" width="24.8515625" style="1" customWidth="1"/>
    <col min="5" max="5" width="19.421875" style="1" customWidth="1"/>
    <col min="6" max="6" width="16.421875" style="14" customWidth="1"/>
    <col min="7" max="7" width="2.57421875" style="1" customWidth="1"/>
    <col min="8" max="8" width="9.140625" style="1" customWidth="1"/>
    <col min="9" max="9" width="0" style="1" hidden="1" customWidth="1"/>
    <col min="10" max="16384" width="9.140625" style="1" customWidth="1"/>
  </cols>
  <sheetData>
    <row r="1" spans="3:5" ht="18" customHeight="1">
      <c r="C1" s="212" t="s">
        <v>1</v>
      </c>
      <c r="D1" s="212"/>
      <c r="E1" s="32"/>
    </row>
    <row r="2" spans="2:6" ht="14.25">
      <c r="B2" s="2"/>
      <c r="C2" s="249" t="s">
        <v>2</v>
      </c>
      <c r="D2" s="249"/>
      <c r="E2" s="90"/>
      <c r="F2" s="3"/>
    </row>
    <row r="3" spans="2:6" ht="14.25">
      <c r="B3" s="249" t="s">
        <v>13</v>
      </c>
      <c r="C3" s="249"/>
      <c r="D3" s="249"/>
      <c r="E3" s="249"/>
      <c r="F3" s="249"/>
    </row>
    <row r="4" spans="3:5" ht="18" customHeight="1">
      <c r="C4" s="250" t="s">
        <v>3</v>
      </c>
      <c r="D4" s="250"/>
      <c r="E4" s="59"/>
    </row>
    <row r="5" spans="3:5" ht="18" customHeight="1">
      <c r="C5" s="59"/>
      <c r="D5" s="59"/>
      <c r="E5" s="59"/>
    </row>
    <row r="6" spans="2:6" ht="27.75" customHeight="1">
      <c r="B6" s="42" t="s">
        <v>58</v>
      </c>
      <c r="C6" s="101" t="str">
        <f>Bilgiler!D4</f>
        <v>2018-2019</v>
      </c>
      <c r="D6" s="97" t="s">
        <v>57</v>
      </c>
      <c r="E6" s="236" t="str">
        <f>Bilgiler!D5</f>
        <v>USTALIK</v>
      </c>
      <c r="F6" s="236"/>
    </row>
    <row r="7" spans="2:6" ht="27.75" customHeight="1">
      <c r="B7" s="42" t="s">
        <v>59</v>
      </c>
      <c r="C7" s="101" t="str">
        <f>Bilgiler!F4</f>
        <v>HAZİRAN</v>
      </c>
      <c r="D7" s="97" t="s">
        <v>56</v>
      </c>
      <c r="E7" s="235" t="str">
        <f>Bilgiler!F3</f>
        <v>CİLT BAKIMI VE MAKYAJ</v>
      </c>
      <c r="F7" s="235"/>
    </row>
    <row r="8" spans="2:6" ht="27.75" customHeight="1">
      <c r="B8" s="42" t="s">
        <v>60</v>
      </c>
      <c r="C8" s="99">
        <f>Bilgiler!D26</f>
        <v>43634</v>
      </c>
      <c r="D8" s="97" t="s">
        <v>186</v>
      </c>
      <c r="E8" s="235" t="str">
        <f>Bilgiler!F5</f>
        <v>TEORİK SINAV</v>
      </c>
      <c r="F8" s="235"/>
    </row>
    <row r="9" spans="2:5" ht="16.5" customHeight="1">
      <c r="B9" s="98"/>
      <c r="C9" s="251"/>
      <c r="D9" s="251"/>
      <c r="E9" s="100"/>
    </row>
    <row r="10" spans="2:9" ht="27" customHeight="1">
      <c r="B10" s="243" t="s">
        <v>5</v>
      </c>
      <c r="C10" s="246" t="s">
        <v>139</v>
      </c>
      <c r="D10" s="246"/>
      <c r="E10" s="96">
        <f>Bilgiler!D25</f>
        <v>43634</v>
      </c>
      <c r="F10" s="17">
        <f>Bilgiler!E25</f>
        <v>0.3541666666666667</v>
      </c>
      <c r="I10" s="18">
        <v>0.020833333333333332</v>
      </c>
    </row>
    <row r="11" spans="2:6" ht="25.5" customHeight="1">
      <c r="B11" s="245"/>
      <c r="C11" s="247" t="s">
        <v>143</v>
      </c>
      <c r="D11" s="248"/>
      <c r="E11" s="102">
        <f>Bilgiler!D26</f>
        <v>43634</v>
      </c>
      <c r="F11" s="17">
        <f>(Bilgiler!E26)-0.01</f>
        <v>0.4275</v>
      </c>
    </row>
    <row r="12" spans="2:6" ht="12.75">
      <c r="B12" s="4" t="s">
        <v>6</v>
      </c>
      <c r="C12" s="5"/>
      <c r="D12" s="5"/>
      <c r="E12" s="5"/>
      <c r="F12" s="16"/>
    </row>
    <row r="13" spans="2:6" ht="12.75">
      <c r="B13" s="6" t="s">
        <v>140</v>
      </c>
      <c r="C13" s="7"/>
      <c r="D13" s="7"/>
      <c r="E13" s="7"/>
      <c r="F13" s="10"/>
    </row>
    <row r="14" spans="2:6" ht="45.75" customHeight="1">
      <c r="B14" s="8"/>
      <c r="C14" s="9"/>
      <c r="D14" s="9"/>
      <c r="E14" s="9"/>
      <c r="F14" s="10"/>
    </row>
    <row r="15" spans="2:6" ht="12.75">
      <c r="B15" s="8" t="s">
        <v>7</v>
      </c>
      <c r="C15" s="9"/>
      <c r="D15" s="9"/>
      <c r="E15" s="9"/>
      <c r="F15" s="10"/>
    </row>
    <row r="16" spans="2:6" ht="12.75">
      <c r="B16" s="8" t="str">
        <f>Bilgiler!D28</f>
        <v>MUSTAFA CANDAR</v>
      </c>
      <c r="C16" s="9" t="str">
        <f>Bilgiler!D29</f>
        <v>EMEL METE ÇELİK</v>
      </c>
      <c r="D16" s="9" t="str">
        <f>Bilgiler!E29</f>
        <v>SEVDA ABDALRAHMAN</v>
      </c>
      <c r="E16" s="203" t="str">
        <f>Bilgiler!F29</f>
        <v>DAMLA DEMİRKIRAN</v>
      </c>
      <c r="F16" s="252"/>
    </row>
    <row r="17" spans="2:6" ht="12.75">
      <c r="B17" s="8" t="s">
        <v>22</v>
      </c>
      <c r="C17" s="9" t="s">
        <v>0</v>
      </c>
      <c r="D17" s="9" t="s">
        <v>0</v>
      </c>
      <c r="E17" s="203" t="s">
        <v>0</v>
      </c>
      <c r="F17" s="252"/>
    </row>
    <row r="18" spans="2:6" ht="12.75">
      <c r="B18" s="11"/>
      <c r="C18" s="12"/>
      <c r="D18" s="12"/>
      <c r="E18" s="12"/>
      <c r="F18" s="13"/>
    </row>
    <row r="19" spans="2:6" ht="21.75" customHeight="1">
      <c r="B19" s="243" t="s">
        <v>53</v>
      </c>
      <c r="C19" s="239" t="s">
        <v>141</v>
      </c>
      <c r="D19" s="240"/>
      <c r="E19" s="96">
        <f>Bilgiler!D26</f>
        <v>43634</v>
      </c>
      <c r="F19" s="17">
        <f>Bilgiler!E26</f>
        <v>0.4375</v>
      </c>
    </row>
    <row r="20" spans="2:6" ht="21.75" customHeight="1">
      <c r="B20" s="244"/>
      <c r="C20" s="239" t="s">
        <v>50</v>
      </c>
      <c r="D20" s="240"/>
      <c r="E20" s="237"/>
      <c r="F20" s="216"/>
    </row>
    <row r="21" spans="2:6" ht="21.75" customHeight="1">
      <c r="B21" s="244"/>
      <c r="C21" s="239" t="s">
        <v>51</v>
      </c>
      <c r="D21" s="240"/>
      <c r="E21" s="237"/>
      <c r="F21" s="216"/>
    </row>
    <row r="22" spans="1:6" ht="21.75" customHeight="1">
      <c r="A22" s="1" t="s">
        <v>8</v>
      </c>
      <c r="B22" s="244"/>
      <c r="C22" s="239" t="s">
        <v>47</v>
      </c>
      <c r="D22" s="240"/>
      <c r="E22" s="237"/>
      <c r="F22" s="216"/>
    </row>
    <row r="23" spans="2:6" ht="21.75" customHeight="1">
      <c r="B23" s="244"/>
      <c r="C23" s="239" t="s">
        <v>49</v>
      </c>
      <c r="D23" s="240"/>
      <c r="E23" s="237"/>
      <c r="F23" s="216"/>
    </row>
    <row r="24" spans="2:6" ht="21.75" customHeight="1">
      <c r="B24" s="244"/>
      <c r="C24" s="239" t="s">
        <v>52</v>
      </c>
      <c r="D24" s="240"/>
      <c r="E24" s="237"/>
      <c r="F24" s="216"/>
    </row>
    <row r="25" spans="2:6" ht="12.75">
      <c r="B25" s="4" t="s">
        <v>9</v>
      </c>
      <c r="C25" s="5"/>
      <c r="D25" s="5"/>
      <c r="E25" s="5"/>
      <c r="F25" s="16"/>
    </row>
    <row r="26" spans="2:6" ht="12.75">
      <c r="B26" s="6" t="s">
        <v>142</v>
      </c>
      <c r="C26" s="7"/>
      <c r="D26" s="7"/>
      <c r="E26" s="7"/>
      <c r="F26" s="10"/>
    </row>
    <row r="27" spans="2:6" ht="48.75" customHeight="1">
      <c r="B27" s="8"/>
      <c r="C27" s="9"/>
      <c r="D27" s="9"/>
      <c r="E27" s="9"/>
      <c r="F27" s="10"/>
    </row>
    <row r="28" spans="2:6" ht="12.75">
      <c r="B28" s="8" t="s">
        <v>7</v>
      </c>
      <c r="C28" s="9"/>
      <c r="D28" s="9"/>
      <c r="E28" s="9"/>
      <c r="F28" s="10"/>
    </row>
    <row r="29" spans="2:6" ht="12.75">
      <c r="B29" s="8" t="str">
        <f>B16</f>
        <v>MUSTAFA CANDAR</v>
      </c>
      <c r="C29" s="9" t="str">
        <f>C16</f>
        <v>EMEL METE ÇELİK</v>
      </c>
      <c r="D29" s="9" t="str">
        <f>D16</f>
        <v>SEVDA ABDALRAHMAN</v>
      </c>
      <c r="E29" s="203" t="str">
        <f>E16</f>
        <v>DAMLA DEMİRKIRAN</v>
      </c>
      <c r="F29" s="252"/>
    </row>
    <row r="30" spans="2:6" ht="12.75">
      <c r="B30" s="8" t="str">
        <f>B17</f>
        <v>Merkez Müdürü</v>
      </c>
      <c r="C30" s="9" t="s">
        <v>0</v>
      </c>
      <c r="D30" s="9" t="s">
        <v>0</v>
      </c>
      <c r="E30" s="203" t="s">
        <v>0</v>
      </c>
      <c r="F30" s="252"/>
    </row>
    <row r="31" spans="2:6" ht="12.75">
      <c r="B31" s="11"/>
      <c r="C31" s="12"/>
      <c r="D31" s="12"/>
      <c r="E31" s="12"/>
      <c r="F31" s="13"/>
    </row>
    <row r="32" spans="2:6" ht="23.25" customHeight="1">
      <c r="B32" s="225" t="s">
        <v>44</v>
      </c>
      <c r="C32" s="239" t="s">
        <v>48</v>
      </c>
      <c r="D32" s="240"/>
      <c r="E32" s="88"/>
      <c r="F32" s="15"/>
    </row>
    <row r="33" spans="2:6" ht="23.25" customHeight="1">
      <c r="B33" s="225"/>
      <c r="C33" s="239" t="s">
        <v>45</v>
      </c>
      <c r="D33" s="240"/>
      <c r="E33" s="89"/>
      <c r="F33" s="15"/>
    </row>
    <row r="34" spans="2:6" ht="23.25" customHeight="1">
      <c r="B34" s="225"/>
      <c r="C34" s="239" t="s">
        <v>46</v>
      </c>
      <c r="D34" s="240"/>
      <c r="E34" s="89"/>
      <c r="F34" s="15"/>
    </row>
    <row r="35" spans="2:6" ht="23.25" customHeight="1">
      <c r="B35" s="238"/>
      <c r="C35" s="241" t="s">
        <v>47</v>
      </c>
      <c r="D35" s="242"/>
      <c r="E35" s="95"/>
      <c r="F35" s="73"/>
    </row>
    <row r="36" spans="2:6" ht="12.75">
      <c r="B36" s="4" t="s">
        <v>54</v>
      </c>
      <c r="C36" s="7"/>
      <c r="D36" s="7"/>
      <c r="E36" s="7"/>
      <c r="F36" s="16"/>
    </row>
    <row r="37" spans="2:6" ht="12.75">
      <c r="B37" s="6" t="s">
        <v>55</v>
      </c>
      <c r="C37" s="9"/>
      <c r="D37" s="9"/>
      <c r="E37" s="9"/>
      <c r="F37" s="10"/>
    </row>
    <row r="38" spans="2:6" ht="47.25" customHeight="1">
      <c r="B38" s="6"/>
      <c r="C38" s="9"/>
      <c r="D38" s="9"/>
      <c r="E38" s="9"/>
      <c r="F38" s="10"/>
    </row>
    <row r="39" spans="2:6" ht="12.75">
      <c r="B39" s="8" t="s">
        <v>7</v>
      </c>
      <c r="C39" s="9"/>
      <c r="D39" s="9"/>
      <c r="E39" s="9"/>
      <c r="F39" s="10"/>
    </row>
    <row r="40" spans="2:6" ht="12.75">
      <c r="B40" s="8" t="str">
        <f>B16</f>
        <v>MUSTAFA CANDAR</v>
      </c>
      <c r="C40" s="9" t="str">
        <f>C16</f>
        <v>EMEL METE ÇELİK</v>
      </c>
      <c r="D40" s="9" t="str">
        <f>D16</f>
        <v>SEVDA ABDALRAHMAN</v>
      </c>
      <c r="E40" s="203" t="str">
        <f>E16</f>
        <v>DAMLA DEMİRKIRAN</v>
      </c>
      <c r="F40" s="252"/>
    </row>
    <row r="41" spans="2:6" ht="12.75">
      <c r="B41" s="8" t="str">
        <f>B17</f>
        <v>Merkez Müdürü</v>
      </c>
      <c r="C41" s="9" t="s">
        <v>0</v>
      </c>
      <c r="D41" s="9" t="s">
        <v>0</v>
      </c>
      <c r="E41" s="203" t="s">
        <v>0</v>
      </c>
      <c r="F41" s="252"/>
    </row>
    <row r="42" spans="2:6" ht="12.75">
      <c r="B42" s="11"/>
      <c r="C42" s="12"/>
      <c r="D42" s="12"/>
      <c r="E42" s="12"/>
      <c r="F42" s="13"/>
    </row>
    <row r="56" ht="5.25" customHeight="1"/>
  </sheetData>
  <sheetProtection/>
  <mergeCells count="34">
    <mergeCell ref="E29:F29"/>
    <mergeCell ref="E30:F30"/>
    <mergeCell ref="E16:F16"/>
    <mergeCell ref="E17:F17"/>
    <mergeCell ref="E40:F40"/>
    <mergeCell ref="E41:F41"/>
    <mergeCell ref="E23:F23"/>
    <mergeCell ref="E24:F24"/>
    <mergeCell ref="C24:D24"/>
    <mergeCell ref="B10:B11"/>
    <mergeCell ref="C10:D10"/>
    <mergeCell ref="C11:D11"/>
    <mergeCell ref="C1:D1"/>
    <mergeCell ref="C2:D2"/>
    <mergeCell ref="B3:F3"/>
    <mergeCell ref="C4:D4"/>
    <mergeCell ref="C9:D9"/>
    <mergeCell ref="C21:D21"/>
    <mergeCell ref="B32:B35"/>
    <mergeCell ref="C32:D32"/>
    <mergeCell ref="C33:D33"/>
    <mergeCell ref="C34:D34"/>
    <mergeCell ref="C35:D35"/>
    <mergeCell ref="B19:B24"/>
    <mergeCell ref="C19:D19"/>
    <mergeCell ref="C20:D20"/>
    <mergeCell ref="C22:D22"/>
    <mergeCell ref="C23:D23"/>
    <mergeCell ref="E8:F8"/>
    <mergeCell ref="E7:F7"/>
    <mergeCell ref="E6:F6"/>
    <mergeCell ref="E20:F20"/>
    <mergeCell ref="E21:F21"/>
    <mergeCell ref="E22:F22"/>
  </mergeCells>
  <printOptions horizontalCentered="1" vertic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11.421875" style="0" customWidth="1"/>
    <col min="4" max="4" width="9.140625" style="0" customWidth="1"/>
    <col min="5" max="5" width="11.7109375" style="0" customWidth="1"/>
  </cols>
  <sheetData>
    <row r="1" spans="1:5" ht="15">
      <c r="A1" s="259" t="s">
        <v>1</v>
      </c>
      <c r="B1" s="259"/>
      <c r="C1" s="259"/>
      <c r="D1" s="259"/>
      <c r="E1" s="259"/>
    </row>
    <row r="2" spans="1:5" ht="15">
      <c r="A2" s="259" t="s">
        <v>2</v>
      </c>
      <c r="B2" s="259"/>
      <c r="C2" s="259"/>
      <c r="D2" s="259"/>
      <c r="E2" s="259"/>
    </row>
    <row r="3" spans="1:5" ht="15">
      <c r="A3" s="259" t="s">
        <v>126</v>
      </c>
      <c r="B3" s="259"/>
      <c r="C3" s="259"/>
      <c r="D3" s="259"/>
      <c r="E3" s="259"/>
    </row>
    <row r="5" spans="1:5" ht="12.75">
      <c r="A5" s="261" t="s">
        <v>147</v>
      </c>
      <c r="B5" s="261"/>
      <c r="C5" s="261"/>
      <c r="D5" s="261"/>
      <c r="E5" s="261"/>
    </row>
    <row r="7" spans="1:5" ht="15">
      <c r="A7" s="106" t="s">
        <v>111</v>
      </c>
      <c r="B7" s="254" t="str">
        <f>Bilgiler!D4</f>
        <v>2018-2019</v>
      </c>
      <c r="C7" s="254"/>
      <c r="D7" s="254"/>
      <c r="E7" s="254"/>
    </row>
    <row r="8" spans="1:5" ht="15">
      <c r="A8" s="106" t="s">
        <v>112</v>
      </c>
      <c r="B8" s="254" t="str">
        <f>Bilgiler!F4</f>
        <v>HAZİRAN</v>
      </c>
      <c r="C8" s="254"/>
      <c r="D8" s="254"/>
      <c r="E8" s="254"/>
    </row>
    <row r="9" spans="1:5" ht="15">
      <c r="A9" s="106" t="s">
        <v>150</v>
      </c>
      <c r="B9" s="254" t="str">
        <f>Bilgiler!D5</f>
        <v>USTALIK</v>
      </c>
      <c r="C9" s="254"/>
      <c r="D9" s="254"/>
      <c r="E9" s="254"/>
    </row>
    <row r="10" spans="1:5" ht="15">
      <c r="A10" s="106" t="s">
        <v>26</v>
      </c>
      <c r="B10" s="255" t="str">
        <f>Bilgiler!D3</f>
        <v>GÜZELLİK VE SAÇ BAKIM HİZMETLERİ</v>
      </c>
      <c r="C10" s="256"/>
      <c r="D10" s="256"/>
      <c r="E10" s="257"/>
    </row>
    <row r="11" spans="1:5" ht="15">
      <c r="A11" s="106" t="s">
        <v>27</v>
      </c>
      <c r="B11" s="255" t="str">
        <f>Bilgiler!F3</f>
        <v>CİLT BAKIMI VE MAKYAJ</v>
      </c>
      <c r="C11" s="256"/>
      <c r="D11" s="256"/>
      <c r="E11" s="257"/>
    </row>
    <row r="12" spans="1:5" ht="15">
      <c r="A12" s="106" t="s">
        <v>113</v>
      </c>
      <c r="B12" s="255" t="str">
        <f>Bilgiler!F5</f>
        <v>TEORİK SINAV</v>
      </c>
      <c r="C12" s="256"/>
      <c r="D12" s="256"/>
      <c r="E12" s="257"/>
    </row>
    <row r="13" spans="1:5" ht="15">
      <c r="A13" s="107" t="s">
        <v>131</v>
      </c>
      <c r="B13" s="258">
        <f>Bilgiler!D25</f>
        <v>43634</v>
      </c>
      <c r="C13" s="258"/>
      <c r="D13" s="260">
        <f>Bilgiler!E25</f>
        <v>0.3541666666666667</v>
      </c>
      <c r="E13" s="260"/>
    </row>
    <row r="14" spans="1:5" ht="15">
      <c r="A14" s="106" t="s">
        <v>28</v>
      </c>
      <c r="B14" s="258">
        <f>Bilgiler!D26</f>
        <v>43634</v>
      </c>
      <c r="C14" s="258"/>
      <c r="D14" s="260">
        <f>Bilgiler!E26</f>
        <v>0.4375</v>
      </c>
      <c r="E14" s="260"/>
    </row>
    <row r="16" spans="1:2" ht="12.75">
      <c r="A16" s="80" t="s">
        <v>19</v>
      </c>
      <c r="B16" s="80" t="s">
        <v>146</v>
      </c>
    </row>
    <row r="17" ht="40.5" customHeight="1"/>
    <row r="18" spans="1:5" ht="12.75">
      <c r="A18" t="str">
        <f>Bilgiler!D28</f>
        <v>MUSTAFA CANDAR</v>
      </c>
      <c r="B18" t="str">
        <f>'ZARF ÜSTÜ'!B36:C36</f>
        <v>EMEL METE ÇELİK</v>
      </c>
      <c r="D18" s="253" t="str">
        <f>Bilgiler!E29</f>
        <v>SEVDA ABDALRAHMAN</v>
      </c>
      <c r="E18" s="253"/>
    </row>
    <row r="19" ht="12.75">
      <c r="A19" s="80" t="s">
        <v>187</v>
      </c>
    </row>
    <row r="22" ht="12.75">
      <c r="B22" t="str">
        <f>Bilgiler!F29</f>
        <v>DAMLA DEMİRKIRAN</v>
      </c>
    </row>
  </sheetData>
  <sheetProtection/>
  <mergeCells count="15">
    <mergeCell ref="A1:E1"/>
    <mergeCell ref="A2:E2"/>
    <mergeCell ref="A3:E3"/>
    <mergeCell ref="D13:E13"/>
    <mergeCell ref="B14:C14"/>
    <mergeCell ref="D14:E14"/>
    <mergeCell ref="A5:E5"/>
    <mergeCell ref="D18:E18"/>
    <mergeCell ref="B7:E7"/>
    <mergeCell ref="B8:E8"/>
    <mergeCell ref="B9:E9"/>
    <mergeCell ref="B10:E10"/>
    <mergeCell ref="B11:E11"/>
    <mergeCell ref="B13:C13"/>
    <mergeCell ref="B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J47"/>
  <sheetViews>
    <sheetView view="pageBreakPreview" zoomScale="75" zoomScaleSheetLayoutView="75" zoomScalePageLayoutView="0" workbookViewId="0" topLeftCell="A13">
      <selection activeCell="E30" sqref="E30"/>
    </sheetView>
  </sheetViews>
  <sheetFormatPr defaultColWidth="9.140625" defaultRowHeight="12.75"/>
  <cols>
    <col min="1" max="1" width="41.7109375" style="1" customWidth="1"/>
    <col min="2" max="3" width="8.7109375" style="1" customWidth="1"/>
    <col min="4" max="4" width="6.57421875" style="1" customWidth="1"/>
    <col min="5" max="6" width="8.7109375" style="1" customWidth="1"/>
    <col min="7" max="7" width="6.57421875" style="1" customWidth="1"/>
    <col min="8" max="8" width="16.421875" style="1" customWidth="1"/>
    <col min="9" max="9" width="14.140625" style="1" customWidth="1"/>
    <col min="10" max="10" width="21.140625" style="1" customWidth="1"/>
    <col min="11" max="11" width="5.28125" style="1" customWidth="1"/>
    <col min="12" max="16384" width="9.140625" style="1" customWidth="1"/>
  </cols>
  <sheetData>
    <row r="1" spans="1:10" ht="18.75">
      <c r="A1" s="212" t="s">
        <v>1</v>
      </c>
      <c r="B1" s="212"/>
      <c r="C1" s="212"/>
      <c r="D1" s="212"/>
      <c r="E1" s="212"/>
      <c r="F1" s="212"/>
      <c r="G1" s="212"/>
      <c r="H1" s="212"/>
      <c r="I1" s="50"/>
      <c r="J1" s="50"/>
    </row>
    <row r="2" spans="1:10" ht="18.7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50"/>
      <c r="J2" s="50"/>
    </row>
    <row r="3" spans="1:10" ht="18.75" customHeight="1">
      <c r="A3" s="212" t="s">
        <v>24</v>
      </c>
      <c r="B3" s="212"/>
      <c r="C3" s="212"/>
      <c r="D3" s="212"/>
      <c r="E3" s="212"/>
      <c r="F3" s="212"/>
      <c r="G3" s="212"/>
      <c r="H3" s="212"/>
      <c r="I3" s="50"/>
      <c r="J3" s="50"/>
    </row>
    <row r="4" spans="1:10" ht="18.75">
      <c r="A4" s="212"/>
      <c r="B4" s="212"/>
      <c r="C4" s="212"/>
      <c r="D4" s="212"/>
      <c r="E4" s="212"/>
      <c r="F4" s="212"/>
      <c r="G4" s="212"/>
      <c r="H4" s="212"/>
      <c r="I4" s="50"/>
      <c r="J4" s="50"/>
    </row>
    <row r="5" spans="1:10" ht="22.5">
      <c r="A5" s="267" t="s">
        <v>25</v>
      </c>
      <c r="B5" s="267"/>
      <c r="C5" s="267"/>
      <c r="D5" s="267"/>
      <c r="E5" s="267"/>
      <c r="F5" s="267"/>
      <c r="G5" s="267"/>
      <c r="H5" s="267"/>
      <c r="I5" s="50"/>
      <c r="J5" s="50"/>
    </row>
    <row r="6" spans="1:10" ht="18.75">
      <c r="A6" s="30"/>
      <c r="B6" s="30"/>
      <c r="C6" s="30"/>
      <c r="D6" s="30"/>
      <c r="E6" s="30"/>
      <c r="F6" s="30"/>
      <c r="G6" s="30"/>
      <c r="H6" s="30"/>
      <c r="I6" s="50"/>
      <c r="J6" s="50"/>
    </row>
    <row r="7" spans="1:10" ht="24.75" customHeight="1">
      <c r="A7" s="82" t="s">
        <v>111</v>
      </c>
      <c r="B7" s="265" t="str">
        <f>Bilgiler!D4</f>
        <v>2018-2019</v>
      </c>
      <c r="C7" s="265"/>
      <c r="D7" s="265"/>
      <c r="E7" s="265"/>
      <c r="F7" s="265"/>
      <c r="G7" s="265"/>
      <c r="H7" s="265"/>
      <c r="I7" s="50"/>
      <c r="J7" s="50"/>
    </row>
    <row r="8" spans="1:10" ht="24.75" customHeight="1">
      <c r="A8" s="82" t="s">
        <v>112</v>
      </c>
      <c r="B8" s="265" t="str">
        <f>Bilgiler!F4</f>
        <v>HAZİRAN</v>
      </c>
      <c r="C8" s="265"/>
      <c r="D8" s="265"/>
      <c r="E8" s="265"/>
      <c r="F8" s="265"/>
      <c r="G8" s="265"/>
      <c r="H8" s="265"/>
      <c r="I8" s="50"/>
      <c r="J8" s="50"/>
    </row>
    <row r="9" spans="1:10" ht="24.75" customHeight="1">
      <c r="A9" s="82" t="s">
        <v>150</v>
      </c>
      <c r="B9" s="265" t="str">
        <f>Bilgiler!D5&amp;""</f>
        <v>USTALIK</v>
      </c>
      <c r="C9" s="265"/>
      <c r="D9" s="265"/>
      <c r="E9" s="265"/>
      <c r="F9" s="265"/>
      <c r="G9" s="265"/>
      <c r="H9" s="265"/>
      <c r="I9" s="50"/>
      <c r="J9" s="50"/>
    </row>
    <row r="10" spans="1:10" ht="24.75" customHeight="1">
      <c r="A10" s="82" t="s">
        <v>34</v>
      </c>
      <c r="B10" s="266" t="str">
        <f>Bilgiler!F5&amp;""</f>
        <v>TEORİK SINAV</v>
      </c>
      <c r="C10" s="266"/>
      <c r="D10" s="266"/>
      <c r="E10" s="266"/>
      <c r="F10" s="266"/>
      <c r="G10" s="266"/>
      <c r="H10" s="266"/>
      <c r="I10" s="50"/>
      <c r="J10" s="50"/>
    </row>
    <row r="11" spans="1:10" ht="24.75" customHeight="1">
      <c r="A11" s="82" t="s">
        <v>26</v>
      </c>
      <c r="B11" s="262" t="str">
        <f>Bilgiler!D3&amp;""</f>
        <v>GÜZELLİK VE SAÇ BAKIM HİZMETLERİ</v>
      </c>
      <c r="C11" s="263"/>
      <c r="D11" s="263"/>
      <c r="E11" s="263"/>
      <c r="F11" s="263"/>
      <c r="G11" s="263"/>
      <c r="H11" s="264"/>
      <c r="I11" s="50"/>
      <c r="J11" s="50"/>
    </row>
    <row r="12" spans="1:10" ht="24.75" customHeight="1">
      <c r="A12" s="82" t="s">
        <v>27</v>
      </c>
      <c r="B12" s="262" t="str">
        <f>Bilgiler!F3</f>
        <v>CİLT BAKIMI VE MAKYAJ</v>
      </c>
      <c r="C12" s="263"/>
      <c r="D12" s="263"/>
      <c r="E12" s="263"/>
      <c r="F12" s="263"/>
      <c r="G12" s="263"/>
      <c r="H12" s="264"/>
      <c r="I12" s="50"/>
      <c r="J12" s="50"/>
    </row>
    <row r="13" spans="1:10" ht="24.75" customHeight="1">
      <c r="A13" s="82" t="s">
        <v>131</v>
      </c>
      <c r="B13" s="271">
        <f>Bilgiler!D25</f>
        <v>43634</v>
      </c>
      <c r="C13" s="271"/>
      <c r="D13" s="271"/>
      <c r="E13" s="271"/>
      <c r="F13" s="272">
        <f>Bilgiler!E25</f>
        <v>0.3541666666666667</v>
      </c>
      <c r="G13" s="272"/>
      <c r="H13" s="272"/>
      <c r="I13" s="50"/>
      <c r="J13" s="50"/>
    </row>
    <row r="14" spans="1:10" ht="24.75" customHeight="1">
      <c r="A14" s="82" t="s">
        <v>28</v>
      </c>
      <c r="B14" s="271">
        <f>Bilgiler!D26</f>
        <v>43634</v>
      </c>
      <c r="C14" s="271"/>
      <c r="D14" s="271"/>
      <c r="E14" s="271"/>
      <c r="F14" s="272">
        <f>Bilgiler!E26</f>
        <v>0.4375</v>
      </c>
      <c r="G14" s="272"/>
      <c r="H14" s="272"/>
      <c r="I14" s="50"/>
      <c r="J14" s="50"/>
    </row>
    <row r="15" spans="1:10" ht="24.75" customHeight="1">
      <c r="A15" s="82" t="s">
        <v>29</v>
      </c>
      <c r="B15" s="271">
        <f>B14</f>
        <v>43634</v>
      </c>
      <c r="C15" s="271"/>
      <c r="D15" s="271"/>
      <c r="E15" s="271"/>
      <c r="F15" s="265"/>
      <c r="G15" s="265"/>
      <c r="H15" s="265"/>
      <c r="I15" s="50"/>
      <c r="J15" s="50"/>
    </row>
    <row r="16" spans="1:10" ht="25.5" customHeight="1">
      <c r="A16" s="83" t="s">
        <v>114</v>
      </c>
      <c r="B16" s="274"/>
      <c r="C16" s="275"/>
      <c r="D16" s="275"/>
      <c r="E16" s="275"/>
      <c r="F16" s="275"/>
      <c r="G16" s="275"/>
      <c r="H16" s="276"/>
      <c r="I16" s="50"/>
      <c r="J16" s="50"/>
    </row>
    <row r="17" spans="1:10" ht="25.5" customHeight="1">
      <c r="A17" s="84" t="s">
        <v>115</v>
      </c>
      <c r="B17" s="268"/>
      <c r="C17" s="269"/>
      <c r="D17" s="269"/>
      <c r="E17" s="269"/>
      <c r="F17" s="269"/>
      <c r="G17" s="269"/>
      <c r="H17" s="270"/>
      <c r="I17" s="50"/>
      <c r="J17" s="50"/>
    </row>
    <row r="18" spans="1:10" ht="25.5" customHeight="1">
      <c r="A18" s="84" t="s">
        <v>116</v>
      </c>
      <c r="B18" s="268"/>
      <c r="C18" s="269"/>
      <c r="D18" s="269"/>
      <c r="E18" s="269"/>
      <c r="F18" s="269"/>
      <c r="G18" s="269"/>
      <c r="H18" s="270"/>
      <c r="I18" s="50"/>
      <c r="J18" s="50"/>
    </row>
    <row r="19" spans="1:10" ht="25.5" customHeight="1">
      <c r="A19" s="84" t="s">
        <v>117</v>
      </c>
      <c r="B19" s="268"/>
      <c r="C19" s="269"/>
      <c r="D19" s="269"/>
      <c r="E19" s="269"/>
      <c r="F19" s="269"/>
      <c r="G19" s="269"/>
      <c r="H19" s="270"/>
      <c r="I19" s="50"/>
      <c r="J19" s="50"/>
    </row>
    <row r="20" spans="1:10" ht="25.5" customHeight="1">
      <c r="A20" s="84" t="s">
        <v>118</v>
      </c>
      <c r="B20" s="268"/>
      <c r="C20" s="269"/>
      <c r="D20" s="269"/>
      <c r="E20" s="269"/>
      <c r="F20" s="269"/>
      <c r="G20" s="269"/>
      <c r="H20" s="270"/>
      <c r="I20" s="50"/>
      <c r="J20" s="50"/>
    </row>
    <row r="21" spans="1:10" ht="25.5" customHeight="1">
      <c r="A21" s="30" t="s">
        <v>151</v>
      </c>
      <c r="B21" s="30"/>
      <c r="C21" s="30"/>
      <c r="D21" s="30"/>
      <c r="E21" s="30"/>
      <c r="F21" s="30"/>
      <c r="G21" s="30"/>
      <c r="H21" s="30"/>
      <c r="I21" s="50"/>
      <c r="J21" s="50"/>
    </row>
    <row r="22" spans="1:10" ht="18.75">
      <c r="A22" s="81"/>
      <c r="B22" s="81"/>
      <c r="C22" s="30"/>
      <c r="D22" s="30"/>
      <c r="E22" s="30"/>
      <c r="F22" s="30"/>
      <c r="G22" s="30"/>
      <c r="H22" s="30"/>
      <c r="I22" s="50"/>
      <c r="J22" s="50"/>
    </row>
    <row r="23" spans="1:10" ht="22.5" customHeight="1">
      <c r="A23" s="156" t="s">
        <v>30</v>
      </c>
      <c r="B23" s="81"/>
      <c r="C23" s="30"/>
      <c r="D23" s="30"/>
      <c r="E23" s="30"/>
      <c r="F23" s="30"/>
      <c r="G23" s="30"/>
      <c r="H23" s="30"/>
      <c r="I23" s="50"/>
      <c r="J23" s="50"/>
    </row>
    <row r="24" spans="1:10" ht="18.75">
      <c r="A24" s="35" t="s">
        <v>121</v>
      </c>
      <c r="B24" s="35"/>
      <c r="C24" s="36" t="s">
        <v>200</v>
      </c>
      <c r="E24" s="30"/>
      <c r="F24" s="30"/>
      <c r="G24" s="30"/>
      <c r="H24" s="30"/>
      <c r="I24" s="50"/>
      <c r="J24" s="50"/>
    </row>
    <row r="25" spans="1:10" ht="18.75">
      <c r="A25" s="35" t="s">
        <v>193</v>
      </c>
      <c r="B25" s="35"/>
      <c r="C25" s="35" t="s">
        <v>201</v>
      </c>
      <c r="E25" s="30"/>
      <c r="F25" s="30"/>
      <c r="G25" s="30"/>
      <c r="H25" s="30"/>
      <c r="I25" s="50"/>
      <c r="J25" s="50"/>
    </row>
    <row r="26" spans="1:10" ht="18.75">
      <c r="A26" s="35" t="s">
        <v>195</v>
      </c>
      <c r="B26" s="35"/>
      <c r="C26" s="35" t="s">
        <v>202</v>
      </c>
      <c r="E26" s="30"/>
      <c r="F26" s="30"/>
      <c r="G26" s="30"/>
      <c r="H26" s="30"/>
      <c r="I26" s="50"/>
      <c r="J26" s="50"/>
    </row>
    <row r="27" spans="1:10" ht="18.75">
      <c r="A27" s="35" t="s">
        <v>196</v>
      </c>
      <c r="B27" s="35"/>
      <c r="C27" s="35" t="s">
        <v>203</v>
      </c>
      <c r="E27" s="30"/>
      <c r="F27" s="30"/>
      <c r="G27" s="30"/>
      <c r="H27" s="30"/>
      <c r="I27" s="50"/>
      <c r="J27" s="50"/>
    </row>
    <row r="28" spans="1:10" ht="18.75">
      <c r="A28" s="35" t="s">
        <v>197</v>
      </c>
      <c r="B28" s="35"/>
      <c r="C28" s="35" t="s">
        <v>204</v>
      </c>
      <c r="E28" s="30"/>
      <c r="F28" s="30"/>
      <c r="G28" s="30"/>
      <c r="H28" s="30"/>
      <c r="I28" s="50"/>
      <c r="J28" s="50"/>
    </row>
    <row r="29" spans="1:10" ht="18.75">
      <c r="A29" s="35" t="s">
        <v>198</v>
      </c>
      <c r="B29" s="35"/>
      <c r="C29" s="30"/>
      <c r="D29" s="30"/>
      <c r="E29" s="30"/>
      <c r="F29" s="30"/>
      <c r="G29" s="30"/>
      <c r="H29" s="30"/>
      <c r="I29" s="50"/>
      <c r="J29" s="50"/>
    </row>
    <row r="30" spans="1:10" ht="18.75">
      <c r="A30" s="35" t="s">
        <v>199</v>
      </c>
      <c r="B30" s="35"/>
      <c r="C30" s="30"/>
      <c r="D30" s="30"/>
      <c r="E30" s="30"/>
      <c r="F30" s="30"/>
      <c r="G30" s="30"/>
      <c r="H30" s="30"/>
      <c r="I30" s="50"/>
      <c r="J30" s="50"/>
    </row>
    <row r="31" spans="2:10" ht="18.75">
      <c r="B31" s="30"/>
      <c r="C31" s="30"/>
      <c r="D31" s="30"/>
      <c r="E31" s="30"/>
      <c r="F31" s="30"/>
      <c r="G31" s="30"/>
      <c r="H31" s="30"/>
      <c r="I31" s="50"/>
      <c r="J31" s="50"/>
    </row>
    <row r="32" spans="2:10" ht="18.75">
      <c r="B32" s="32"/>
      <c r="C32" s="30"/>
      <c r="D32" s="30"/>
      <c r="E32" s="30"/>
      <c r="F32" s="30"/>
      <c r="G32" s="30"/>
      <c r="H32" s="30"/>
      <c r="I32" s="50"/>
      <c r="J32" s="50"/>
    </row>
    <row r="33" spans="1:10" ht="22.5" customHeight="1">
      <c r="A33" s="32" t="s">
        <v>31</v>
      </c>
      <c r="B33" s="32"/>
      <c r="C33" s="30" t="s">
        <v>32</v>
      </c>
      <c r="D33" s="30"/>
      <c r="E33" s="30"/>
      <c r="F33" s="30"/>
      <c r="G33" s="30"/>
      <c r="H33" s="30"/>
      <c r="I33" s="50"/>
      <c r="J33" s="50"/>
    </row>
    <row r="34" spans="1:10" ht="18.75">
      <c r="A34" s="32"/>
      <c r="B34" s="32"/>
      <c r="C34" s="30"/>
      <c r="D34" s="30"/>
      <c r="E34" s="30"/>
      <c r="F34" s="30"/>
      <c r="G34" s="30"/>
      <c r="H34" s="30"/>
      <c r="I34" s="50"/>
      <c r="J34" s="50"/>
    </row>
    <row r="35" spans="1:10" ht="18.75">
      <c r="A35" s="32"/>
      <c r="B35" s="32"/>
      <c r="I35" s="50"/>
      <c r="J35" s="50"/>
    </row>
    <row r="36" spans="1:10" ht="18.75">
      <c r="A36" s="34" t="str">
        <f>Bilgiler!D28</f>
        <v>MUSTAFA CANDAR</v>
      </c>
      <c r="B36" s="201" t="str">
        <f>Bilgiler!D29&amp;""</f>
        <v>EMEL METE ÇELİK</v>
      </c>
      <c r="C36" s="201"/>
      <c r="D36" s="201" t="str">
        <f>Bilgiler!E29&amp;""</f>
        <v>SEVDA ABDALRAHMAN</v>
      </c>
      <c r="E36" s="201"/>
      <c r="F36" s="201"/>
      <c r="G36" s="201" t="str">
        <f>Bilgiler!F29&amp;""</f>
        <v>DAMLA DEMİRKIRAN</v>
      </c>
      <c r="H36" s="201"/>
      <c r="I36" s="50"/>
      <c r="J36" s="50"/>
    </row>
    <row r="37" spans="1:10" ht="18.75">
      <c r="A37" s="34" t="s">
        <v>22</v>
      </c>
      <c r="B37" s="273" t="s">
        <v>15</v>
      </c>
      <c r="C37" s="273"/>
      <c r="D37" s="200" t="s">
        <v>15</v>
      </c>
      <c r="E37" s="200"/>
      <c r="F37" s="200"/>
      <c r="G37" s="200" t="s">
        <v>15</v>
      </c>
      <c r="H37" s="200"/>
      <c r="I37" s="50"/>
      <c r="J37" s="50"/>
    </row>
    <row r="38" spans="1:10" ht="12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2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2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2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2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</row>
  </sheetData>
  <sheetProtection/>
  <mergeCells count="28">
    <mergeCell ref="B37:C37"/>
    <mergeCell ref="D37:F37"/>
    <mergeCell ref="G37:H37"/>
    <mergeCell ref="B15:E15"/>
    <mergeCell ref="F15:H15"/>
    <mergeCell ref="B36:C36"/>
    <mergeCell ref="G36:H36"/>
    <mergeCell ref="D36:F36"/>
    <mergeCell ref="B16:H16"/>
    <mergeCell ref="B17:H17"/>
    <mergeCell ref="A5:H5"/>
    <mergeCell ref="B18:H18"/>
    <mergeCell ref="B19:H19"/>
    <mergeCell ref="B20:H20"/>
    <mergeCell ref="B14:E14"/>
    <mergeCell ref="F14:H14"/>
    <mergeCell ref="B13:E13"/>
    <mergeCell ref="F13:H13"/>
    <mergeCell ref="B11:H11"/>
    <mergeCell ref="B12:H12"/>
    <mergeCell ref="A1:H1"/>
    <mergeCell ref="A2:H2"/>
    <mergeCell ref="A3:H3"/>
    <mergeCell ref="B7:H7"/>
    <mergeCell ref="B8:H8"/>
    <mergeCell ref="B9:H9"/>
    <mergeCell ref="B10:H10"/>
    <mergeCell ref="A4:H4"/>
  </mergeCells>
  <printOptions horizontalCentered="1" verticalCentered="1"/>
  <pageMargins left="0.37" right="0" top="0" bottom="0" header="0.31496062992125984" footer="0.31496062992125984"/>
  <pageSetup fitToHeight="1" fitToWidth="1" horizontalDpi="600" verticalDpi="600" orientation="portrait" paperSize="9" scale="9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O44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4.00390625" style="1" customWidth="1"/>
    <col min="2" max="2" width="21.00390625" style="1" customWidth="1"/>
    <col min="3" max="3" width="19.421875" style="1" customWidth="1"/>
    <col min="4" max="4" width="7.00390625" style="1" customWidth="1"/>
    <col min="5" max="5" width="15.140625" style="1" customWidth="1"/>
    <col min="6" max="6" width="11.00390625" style="1" customWidth="1"/>
    <col min="7" max="7" width="1.7109375" style="1" customWidth="1"/>
    <col min="8" max="8" width="16.7109375" style="1" customWidth="1"/>
    <col min="9" max="9" width="5.28125" style="1" customWidth="1"/>
    <col min="10" max="12" width="9.140625" style="1" customWidth="1"/>
    <col min="13" max="13" width="14.140625" style="1" hidden="1" customWidth="1"/>
    <col min="14" max="15" width="0" style="1" hidden="1" customWidth="1"/>
    <col min="16" max="16384" width="9.140625" style="1" customWidth="1"/>
  </cols>
  <sheetData>
    <row r="1" spans="1:7" ht="15.75">
      <c r="A1" s="212" t="s">
        <v>12</v>
      </c>
      <c r="B1" s="212"/>
      <c r="C1" s="212"/>
      <c r="D1" s="212"/>
      <c r="E1" s="212"/>
      <c r="F1" s="212"/>
      <c r="G1" s="39"/>
    </row>
    <row r="2" spans="1:7" ht="15.75">
      <c r="A2" s="212" t="s">
        <v>2</v>
      </c>
      <c r="B2" s="212"/>
      <c r="C2" s="212"/>
      <c r="D2" s="212"/>
      <c r="E2" s="212"/>
      <c r="F2" s="212"/>
      <c r="G2" s="39"/>
    </row>
    <row r="3" spans="1:7" ht="15.75">
      <c r="A3" s="212" t="s">
        <v>13</v>
      </c>
      <c r="B3" s="212"/>
      <c r="C3" s="212"/>
      <c r="D3" s="212"/>
      <c r="E3" s="212"/>
      <c r="F3" s="212"/>
      <c r="G3" s="39"/>
    </row>
    <row r="4" spans="1:7" ht="15.75">
      <c r="A4" s="32"/>
      <c r="B4" s="32"/>
      <c r="C4" s="32"/>
      <c r="D4" s="32"/>
      <c r="E4" s="32"/>
      <c r="F4" s="32"/>
      <c r="G4" s="39"/>
    </row>
    <row r="5" spans="1:7" ht="15.75">
      <c r="A5" s="212" t="s">
        <v>190</v>
      </c>
      <c r="B5" s="212"/>
      <c r="C5" s="212"/>
      <c r="D5" s="212"/>
      <c r="E5" s="212"/>
      <c r="F5" s="212"/>
      <c r="G5" s="39"/>
    </row>
    <row r="6" spans="1:7" ht="23.25" customHeight="1" thickBot="1">
      <c r="A6" s="32"/>
      <c r="B6" s="32"/>
      <c r="C6" s="32"/>
      <c r="D6" s="32"/>
      <c r="E6" s="32"/>
      <c r="F6" s="32"/>
      <c r="G6" s="32"/>
    </row>
    <row r="7" spans="1:8" s="55" customFormat="1" ht="21" customHeight="1">
      <c r="A7" s="53">
        <f>Bilgiler!D26</f>
        <v>43634</v>
      </c>
      <c r="B7" s="54" t="s">
        <v>191</v>
      </c>
      <c r="C7" s="280" t="str">
        <f>Bilgiler!F3</f>
        <v>CİLT BAKIMI VE MAKYAJ</v>
      </c>
      <c r="D7" s="280"/>
      <c r="E7" s="280"/>
      <c r="F7" s="280"/>
      <c r="G7" s="54"/>
      <c r="H7" s="281" t="s">
        <v>20</v>
      </c>
    </row>
    <row r="8" spans="1:15" s="55" customFormat="1" ht="21" customHeight="1">
      <c r="A8" s="54" t="s">
        <v>36</v>
      </c>
      <c r="B8" s="52" t="str">
        <f>Bilgiler!D5</f>
        <v>USTALIK</v>
      </c>
      <c r="C8" s="56" t="s">
        <v>35</v>
      </c>
      <c r="D8" s="284" t="str">
        <f>Bilgiler!F5</f>
        <v>TEORİK SINAV</v>
      </c>
      <c r="E8" s="284"/>
      <c r="F8" s="284"/>
      <c r="G8" s="54"/>
      <c r="H8" s="282">
        <v>3</v>
      </c>
      <c r="M8" s="55">
        <v>1</v>
      </c>
      <c r="N8" s="55">
        <f>IF(H8=1,"SIRA","")</f>
      </c>
      <c r="O8" s="55">
        <f>IF(N8="SIRA",Bilgiler!D8,"")</f>
      </c>
    </row>
    <row r="9" spans="1:15" s="55" customFormat="1" ht="21" customHeight="1" thickBot="1">
      <c r="A9" s="41" t="s">
        <v>188</v>
      </c>
      <c r="B9" s="41"/>
      <c r="C9" s="41"/>
      <c r="E9" s="57">
        <f>Bilgiler!E26</f>
        <v>0.4375</v>
      </c>
      <c r="F9" s="55" t="s">
        <v>205</v>
      </c>
      <c r="G9" s="54"/>
      <c r="H9" s="283"/>
      <c r="J9" s="58"/>
      <c r="M9" s="55">
        <v>2</v>
      </c>
      <c r="N9" s="55">
        <f>IF(H8=2,"SIRA","")</f>
      </c>
      <c r="O9" s="55">
        <f>IF(N9="SIRA",Bilgiler!E8,"")</f>
      </c>
    </row>
    <row r="10" spans="1:15" s="55" customFormat="1" ht="21" customHeight="1">
      <c r="A10" s="54" t="s">
        <v>189</v>
      </c>
      <c r="B10" s="54"/>
      <c r="C10" s="54"/>
      <c r="D10" s="54"/>
      <c r="E10" s="54"/>
      <c r="F10" s="54"/>
      <c r="G10" s="54"/>
      <c r="M10" s="55">
        <v>3</v>
      </c>
      <c r="N10" s="55" t="str">
        <f>IF(H8=3,"SIRA","")</f>
        <v>SIRA</v>
      </c>
      <c r="O10" s="55">
        <f>IF(N10="SIRA",Bilgiler!F8,"")</f>
        <v>1.5384615384615385</v>
      </c>
    </row>
    <row r="11" spans="1:15" s="55" customFormat="1" ht="21" customHeight="1">
      <c r="A11" s="54" t="s">
        <v>37</v>
      </c>
      <c r="B11" s="54"/>
      <c r="C11" s="54"/>
      <c r="D11" s="285">
        <f>A7</f>
        <v>43634</v>
      </c>
      <c r="E11" s="285"/>
      <c r="F11" s="54"/>
      <c r="G11" s="54"/>
      <c r="M11" s="55">
        <v>4</v>
      </c>
      <c r="N11" s="55">
        <f>IF(H8=4,"SIRA","")</f>
      </c>
      <c r="O11" s="55">
        <f>IF(N11="SIRA",(CONCATENATE(Bilgiler!D8,", ",Bilgiler!E8,", ",Bilgiler!F8)),"")</f>
      </c>
    </row>
    <row r="12" spans="1:15" ht="15.75">
      <c r="A12" s="35"/>
      <c r="B12" s="35"/>
      <c r="C12" s="35"/>
      <c r="D12" s="35"/>
      <c r="E12" s="35"/>
      <c r="F12" s="35"/>
      <c r="G12" s="35"/>
      <c r="O12" s="1" t="str">
        <f>CONCATENATE(O8,O9,O10,O11)</f>
        <v>1,53846153846154</v>
      </c>
    </row>
    <row r="13" spans="1:7" ht="15.75">
      <c r="A13" s="35"/>
      <c r="B13" s="35"/>
      <c r="C13" s="35"/>
      <c r="D13" s="35"/>
      <c r="E13" s="35"/>
      <c r="F13" s="35"/>
      <c r="G13" s="35"/>
    </row>
    <row r="15" spans="1:6" ht="25.5" customHeight="1">
      <c r="A15" s="277" t="s">
        <v>14</v>
      </c>
      <c r="B15" s="277"/>
      <c r="C15" s="277" t="s">
        <v>15</v>
      </c>
      <c r="D15" s="277"/>
      <c r="E15" s="277" t="s">
        <v>15</v>
      </c>
      <c r="F15" s="277"/>
    </row>
    <row r="16" spans="1:6" ht="25.5" customHeight="1">
      <c r="A16" s="48"/>
      <c r="B16" s="48"/>
      <c r="C16" s="48"/>
      <c r="D16" s="48"/>
      <c r="E16" s="48"/>
      <c r="F16" s="48"/>
    </row>
    <row r="17" spans="1:6" ht="25.5" customHeight="1">
      <c r="A17" s="31"/>
      <c r="B17" s="31"/>
      <c r="C17" s="31"/>
      <c r="D17" s="31"/>
      <c r="E17" s="31"/>
      <c r="F17" s="31"/>
    </row>
    <row r="18" spans="1:6" ht="32.25" customHeight="1">
      <c r="A18" s="277" t="str">
        <f>Bilgiler!D28</f>
        <v>MUSTAFA CANDAR</v>
      </c>
      <c r="B18" s="277"/>
      <c r="C18" s="278" t="str">
        <f>Bilgiler!D29</f>
        <v>EMEL METE ÇELİK</v>
      </c>
      <c r="D18" s="278"/>
      <c r="E18" s="279" t="str">
        <f>Bilgiler!E29</f>
        <v>SEVDA ABDALRAHMAN</v>
      </c>
      <c r="F18" s="279"/>
    </row>
    <row r="19" spans="1:6" ht="15">
      <c r="A19" s="277" t="s">
        <v>22</v>
      </c>
      <c r="B19" s="277"/>
      <c r="C19" s="31"/>
      <c r="D19" s="31"/>
      <c r="E19" s="31"/>
      <c r="F19" s="31"/>
    </row>
    <row r="20" ht="17.25" customHeight="1"/>
    <row r="21" ht="17.25" customHeight="1"/>
    <row r="22" ht="17.25" customHeight="1"/>
    <row r="23" ht="17.25" customHeight="1">
      <c r="C23" s="31" t="str">
        <f>Bilgiler!F29</f>
        <v>DAMLA DEMİRKIRAN</v>
      </c>
    </row>
    <row r="24" ht="17.25" customHeight="1"/>
    <row r="25" ht="17.25" customHeight="1"/>
    <row r="26" ht="17.25" customHeight="1"/>
    <row r="27" ht="17.25" customHeight="1"/>
    <row r="29" ht="22.5" customHeight="1"/>
    <row r="30" spans="1:6" ht="22.5" customHeight="1">
      <c r="A30" s="212"/>
      <c r="B30" s="212"/>
      <c r="C30" s="212"/>
      <c r="D30" s="212"/>
      <c r="E30" s="212"/>
      <c r="F30" s="212"/>
    </row>
    <row r="31" spans="1:6" ht="22.5" customHeight="1">
      <c r="A31" s="212"/>
      <c r="B31" s="212"/>
      <c r="C31" s="212"/>
      <c r="D31" s="212"/>
      <c r="E31" s="212"/>
      <c r="F31" s="212"/>
    </row>
    <row r="32" spans="1:6" ht="22.5" customHeight="1">
      <c r="A32" s="212"/>
      <c r="B32" s="212"/>
      <c r="C32" s="212"/>
      <c r="D32" s="212"/>
      <c r="E32" s="212"/>
      <c r="F32" s="212"/>
    </row>
    <row r="33" spans="1:6" ht="22.5" customHeight="1">
      <c r="A33" s="32"/>
      <c r="B33" s="32"/>
      <c r="C33" s="32"/>
      <c r="D33" s="32"/>
      <c r="E33" s="32"/>
      <c r="F33" s="32"/>
    </row>
    <row r="34" spans="1:6" ht="22.5" customHeight="1">
      <c r="A34" s="33"/>
      <c r="B34" s="34"/>
      <c r="C34" s="38"/>
      <c r="D34" s="38"/>
      <c r="E34" s="38"/>
      <c r="F34" s="38"/>
    </row>
    <row r="35" spans="1:6" ht="22.5" customHeight="1">
      <c r="A35" s="38"/>
      <c r="B35" s="34"/>
      <c r="C35" s="273"/>
      <c r="D35" s="273"/>
      <c r="E35" s="273"/>
      <c r="F35" s="36"/>
    </row>
    <row r="36" spans="1:6" ht="22.5" customHeight="1">
      <c r="A36" s="36"/>
      <c r="B36" s="34"/>
      <c r="C36" s="34"/>
      <c r="D36" s="37"/>
      <c r="E36" s="36"/>
      <c r="F36" s="36"/>
    </row>
    <row r="37" spans="1:6" ht="22.5" customHeight="1">
      <c r="A37" s="36"/>
      <c r="B37" s="34"/>
      <c r="C37" s="34"/>
      <c r="D37" s="34"/>
      <c r="E37" s="34"/>
      <c r="F37" s="34"/>
    </row>
    <row r="38" spans="1:6" ht="22.5" customHeight="1">
      <c r="A38" s="34"/>
      <c r="B38" s="34"/>
      <c r="C38" s="34"/>
      <c r="D38" s="34"/>
      <c r="E38" s="34"/>
      <c r="F38" s="34"/>
    </row>
    <row r="39" spans="1:6" ht="22.5" customHeight="1">
      <c r="A39" s="35"/>
      <c r="B39" s="35"/>
      <c r="C39" s="35"/>
      <c r="D39" s="35"/>
      <c r="E39" s="35"/>
      <c r="F39" s="35"/>
    </row>
    <row r="40" ht="22.5" customHeight="1"/>
    <row r="41" spans="1:6" ht="22.5" customHeight="1">
      <c r="A41" s="277"/>
      <c r="B41" s="277"/>
      <c r="C41" s="277"/>
      <c r="D41" s="277"/>
      <c r="E41" s="277"/>
      <c r="F41" s="277"/>
    </row>
    <row r="42" spans="1:6" ht="22.5" customHeight="1">
      <c r="A42" s="31"/>
      <c r="B42" s="31"/>
      <c r="C42" s="31"/>
      <c r="D42" s="31"/>
      <c r="E42" s="31"/>
      <c r="F42" s="31"/>
    </row>
    <row r="43" spans="1:6" ht="22.5" customHeight="1">
      <c r="A43" s="277"/>
      <c r="B43" s="277"/>
      <c r="C43" s="277"/>
      <c r="D43" s="277"/>
      <c r="E43" s="277"/>
      <c r="F43" s="277"/>
    </row>
    <row r="44" spans="1:6" ht="22.5" customHeight="1">
      <c r="A44" s="277"/>
      <c r="B44" s="277"/>
      <c r="C44" s="31"/>
      <c r="D44" s="31"/>
      <c r="E44" s="31"/>
      <c r="F44" s="31"/>
    </row>
    <row r="45" ht="22.5" customHeight="1"/>
    <row r="47" ht="15.75" customHeight="1"/>
    <row r="48" ht="12.75" customHeight="1"/>
  </sheetData>
  <sheetProtection/>
  <mergeCells count="26">
    <mergeCell ref="D8:F8"/>
    <mergeCell ref="D11:E11"/>
    <mergeCell ref="A1:F1"/>
    <mergeCell ref="A2:F2"/>
    <mergeCell ref="A3:F3"/>
    <mergeCell ref="A5:F5"/>
    <mergeCell ref="E15:F15"/>
    <mergeCell ref="C7:F7"/>
    <mergeCell ref="A15:B15"/>
    <mergeCell ref="C15:D15"/>
    <mergeCell ref="H7:H9"/>
    <mergeCell ref="A44:B44"/>
    <mergeCell ref="A41:B41"/>
    <mergeCell ref="A30:F30"/>
    <mergeCell ref="A31:F31"/>
    <mergeCell ref="A32:F32"/>
    <mergeCell ref="A43:B43"/>
    <mergeCell ref="A18:B18"/>
    <mergeCell ref="E41:F41"/>
    <mergeCell ref="C43:D43"/>
    <mergeCell ref="E43:F43"/>
    <mergeCell ref="A19:B19"/>
    <mergeCell ref="C35:E35"/>
    <mergeCell ref="C41:D41"/>
    <mergeCell ref="C18:D18"/>
    <mergeCell ref="E18:F18"/>
  </mergeCells>
  <printOptions horizontalCentered="1"/>
  <pageMargins left="0.7086614173228347" right="0" top="1.0236220472440944" bottom="0" header="0.7874015748031497" footer="0.31496062992125984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6"/>
  <dimension ref="A1:O49"/>
  <sheetViews>
    <sheetView view="pageBreakPreview" zoomScale="60" zoomScalePageLayoutView="0" workbookViewId="0" topLeftCell="A1">
      <selection activeCell="E42" sqref="E42"/>
    </sheetView>
  </sheetViews>
  <sheetFormatPr defaultColWidth="9.140625" defaultRowHeight="12.75"/>
  <cols>
    <col min="1" max="1" width="5.28125" style="1" customWidth="1"/>
    <col min="2" max="2" width="17.8515625" style="1" customWidth="1"/>
    <col min="3" max="3" width="22.7109375" style="1" customWidth="1"/>
    <col min="4" max="4" width="27.57421875" style="1" customWidth="1"/>
    <col min="5" max="5" width="19.421875" style="1" customWidth="1"/>
    <col min="6" max="6" width="27.28125" style="1" customWidth="1"/>
    <col min="7" max="7" width="29.57421875" style="1" customWidth="1"/>
    <col min="8" max="8" width="9.140625" style="1" customWidth="1"/>
    <col min="9" max="9" width="15.57421875" style="1" customWidth="1"/>
    <col min="10" max="10" width="1.57421875" style="1" customWidth="1"/>
    <col min="11" max="11" width="9.140625" style="1" customWidth="1"/>
    <col min="12" max="13" width="9.140625" style="1" hidden="1" customWidth="1"/>
    <col min="14" max="14" width="27.28125" style="1" hidden="1" customWidth="1"/>
    <col min="15" max="15" width="9.140625" style="1" hidden="1" customWidth="1"/>
    <col min="16" max="16384" width="9.140625" style="1" customWidth="1"/>
  </cols>
  <sheetData>
    <row r="1" spans="1:7" ht="18.75">
      <c r="A1" s="292" t="s">
        <v>12</v>
      </c>
      <c r="B1" s="292"/>
      <c r="C1" s="292"/>
      <c r="D1" s="292"/>
      <c r="E1" s="292"/>
      <c r="F1" s="292"/>
      <c r="G1" s="292"/>
    </row>
    <row r="2" spans="1:7" ht="18.75">
      <c r="A2" s="292" t="s">
        <v>2</v>
      </c>
      <c r="B2" s="292"/>
      <c r="C2" s="292"/>
      <c r="D2" s="292"/>
      <c r="E2" s="292"/>
      <c r="F2" s="292"/>
      <c r="G2" s="292"/>
    </row>
    <row r="3" spans="1:7" ht="18.75">
      <c r="A3" s="292" t="s">
        <v>13</v>
      </c>
      <c r="B3" s="292"/>
      <c r="C3" s="292"/>
      <c r="D3" s="292"/>
      <c r="E3" s="292"/>
      <c r="F3" s="292"/>
      <c r="G3" s="292"/>
    </row>
    <row r="4" ht="11.25" customHeight="1" thickBot="1">
      <c r="A4" s="42"/>
    </row>
    <row r="5" spans="1:9" ht="21.75" customHeight="1">
      <c r="A5" s="293" t="s">
        <v>42</v>
      </c>
      <c r="B5" s="293"/>
      <c r="C5" s="293"/>
      <c r="D5" s="293"/>
      <c r="E5" s="293"/>
      <c r="F5" s="293"/>
      <c r="G5" s="293"/>
      <c r="I5" s="296" t="s">
        <v>20</v>
      </c>
    </row>
    <row r="6" spans="1:9" ht="15.75">
      <c r="A6" s="42"/>
      <c r="I6" s="297"/>
    </row>
    <row r="7" spans="1:9" ht="20.25" customHeight="1">
      <c r="A7" s="286" t="s">
        <v>62</v>
      </c>
      <c r="B7" s="286"/>
      <c r="C7" s="285">
        <f>Bilgiler!D26</f>
        <v>43634</v>
      </c>
      <c r="D7" s="294"/>
      <c r="E7" s="42" t="s">
        <v>63</v>
      </c>
      <c r="F7" s="103">
        <f>Bilgiler!E26</f>
        <v>0.4375</v>
      </c>
      <c r="I7" s="297"/>
    </row>
    <row r="8" spans="1:9" ht="20.25" customHeight="1">
      <c r="A8" s="286" t="s">
        <v>145</v>
      </c>
      <c r="B8" s="286"/>
      <c r="C8" s="287" t="str">
        <f>Bilgiler!D3</f>
        <v>GÜZELLİK VE SAÇ BAKIM HİZMETLERİ</v>
      </c>
      <c r="D8" s="287"/>
      <c r="E8" s="42" t="s">
        <v>144</v>
      </c>
      <c r="F8" s="103" t="str">
        <f>Bilgiler!F3</f>
        <v>CİLT BAKIMI VE MAKYAJ</v>
      </c>
      <c r="I8" s="297"/>
    </row>
    <row r="9" spans="1:9" ht="21.75" customHeight="1" thickBot="1">
      <c r="A9" s="299" t="s">
        <v>61</v>
      </c>
      <c r="B9" s="299"/>
      <c r="C9" s="300" t="str">
        <f>Bilgiler!F5</f>
        <v>TEORİK SINAV</v>
      </c>
      <c r="D9" s="300"/>
      <c r="E9" s="104" t="s">
        <v>64</v>
      </c>
      <c r="F9" s="105" t="str">
        <f>Bilgiler!D5</f>
        <v>USTALIK</v>
      </c>
      <c r="G9" s="60"/>
      <c r="I9" s="298"/>
    </row>
    <row r="10" spans="1:9" ht="16.5" thickBot="1">
      <c r="A10" s="69"/>
      <c r="B10" s="69"/>
      <c r="C10" s="51"/>
      <c r="D10" s="51"/>
      <c r="E10" s="51"/>
      <c r="F10" s="51"/>
      <c r="G10" s="51"/>
      <c r="I10" s="1">
        <v>3</v>
      </c>
    </row>
    <row r="11" spans="1:7" ht="32.25" thickBot="1">
      <c r="A11" s="62" t="s">
        <v>17</v>
      </c>
      <c r="B11" s="290" t="s">
        <v>18</v>
      </c>
      <c r="C11" s="291"/>
      <c r="D11" s="64" t="s">
        <v>38</v>
      </c>
      <c r="E11" s="65" t="s">
        <v>39</v>
      </c>
      <c r="F11" s="63" t="s">
        <v>40</v>
      </c>
      <c r="G11" s="64" t="s">
        <v>41</v>
      </c>
    </row>
    <row r="12" spans="1:7" ht="36" customHeight="1">
      <c r="A12" s="67">
        <v>1</v>
      </c>
      <c r="B12" s="288"/>
      <c r="C12" s="288"/>
      <c r="D12" s="67"/>
      <c r="E12" s="67"/>
      <c r="F12" s="68"/>
      <c r="G12" s="67"/>
    </row>
    <row r="13" spans="1:14" ht="36" customHeight="1">
      <c r="A13" s="46">
        <v>2</v>
      </c>
      <c r="B13" s="289"/>
      <c r="C13" s="289"/>
      <c r="D13" s="46"/>
      <c r="E13" s="46"/>
      <c r="F13" s="66"/>
      <c r="G13" s="46"/>
      <c r="L13" s="1">
        <v>1</v>
      </c>
      <c r="M13" s="1">
        <f>IF(I10=1,"SIRA","")</f>
      </c>
      <c r="N13" s="1">
        <f>IF(M13="SIRA",Bilgiler!D8,"")</f>
      </c>
    </row>
    <row r="14" spans="1:14" ht="36" customHeight="1">
      <c r="A14" s="46">
        <v>3</v>
      </c>
      <c r="B14" s="289"/>
      <c r="C14" s="289"/>
      <c r="D14" s="46"/>
      <c r="E14" s="46"/>
      <c r="F14" s="66"/>
      <c r="G14" s="46"/>
      <c r="L14" s="1">
        <v>2</v>
      </c>
      <c r="M14" s="1">
        <f>IF(I10=2,"SIRA","")</f>
      </c>
      <c r="N14" s="1">
        <f>IF(M14="SIRA",Bilgiler!E8,"")</f>
      </c>
    </row>
    <row r="15" spans="1:14" ht="36" customHeight="1">
      <c r="A15" s="46">
        <v>4</v>
      </c>
      <c r="B15" s="289"/>
      <c r="C15" s="289"/>
      <c r="D15" s="46"/>
      <c r="E15" s="46"/>
      <c r="F15" s="66"/>
      <c r="G15" s="46"/>
      <c r="K15" s="41"/>
      <c r="L15" s="1">
        <v>3</v>
      </c>
      <c r="M15" s="1" t="str">
        <f>IF(I10=3,"SIRA","")</f>
        <v>SIRA</v>
      </c>
      <c r="N15" s="1">
        <f>IF(M15="SIRA",Bilgiler!F8,"")</f>
        <v>1.5384615384615385</v>
      </c>
    </row>
    <row r="16" spans="1:15" ht="36" customHeight="1">
      <c r="A16" s="46">
        <v>5</v>
      </c>
      <c r="B16" s="289"/>
      <c r="C16" s="289"/>
      <c r="D16" s="46"/>
      <c r="E16" s="46"/>
      <c r="F16" s="66"/>
      <c r="G16" s="46"/>
      <c r="L16" s="1">
        <v>4</v>
      </c>
      <c r="M16" s="1">
        <f>IF(I10=4,"SIRA","")</f>
      </c>
      <c r="N16" s="1">
        <f>IF(M16="SIRA",O16,"")</f>
      </c>
      <c r="O16" s="1" t="str">
        <f>CONCATENATE(Bilgiler!D8,", ",Bilgiler!E8,", ",Bilgiler!F8)</f>
        <v>TEMEL BAKIM, 1, 1,53846153846154</v>
      </c>
    </row>
    <row r="17" spans="1:14" ht="36" customHeight="1">
      <c r="A17" s="46">
        <v>6</v>
      </c>
      <c r="B17" s="289"/>
      <c r="C17" s="289"/>
      <c r="D17" s="46"/>
      <c r="E17" s="46"/>
      <c r="F17" s="66"/>
      <c r="G17" s="46"/>
      <c r="N17" s="1" t="str">
        <f>CONCATENATE(N13,N14,N15,N16)</f>
        <v>1,53846153846154</v>
      </c>
    </row>
    <row r="18" spans="1:7" ht="36" customHeight="1">
      <c r="A18" s="46">
        <v>7</v>
      </c>
      <c r="B18" s="289"/>
      <c r="C18" s="289"/>
      <c r="D18" s="46"/>
      <c r="E18" s="46"/>
      <c r="F18" s="66"/>
      <c r="G18" s="46"/>
    </row>
    <row r="19" spans="1:7" ht="36" customHeight="1">
      <c r="A19" s="46">
        <v>8</v>
      </c>
      <c r="B19" s="289"/>
      <c r="C19" s="289"/>
      <c r="D19" s="46"/>
      <c r="E19" s="46"/>
      <c r="F19" s="66"/>
      <c r="G19" s="46"/>
    </row>
    <row r="20" spans="1:7" ht="36" customHeight="1">
      <c r="A20" s="46">
        <v>9</v>
      </c>
      <c r="B20" s="289"/>
      <c r="C20" s="289"/>
      <c r="D20" s="46"/>
      <c r="E20" s="46"/>
      <c r="F20" s="66"/>
      <c r="G20" s="46"/>
    </row>
    <row r="21" spans="1:7" ht="36" customHeight="1">
      <c r="A21" s="46">
        <v>10</v>
      </c>
      <c r="B21" s="289"/>
      <c r="C21" s="289"/>
      <c r="D21" s="46"/>
      <c r="E21" s="46"/>
      <c r="F21" s="66"/>
      <c r="G21" s="46"/>
    </row>
    <row r="22" spans="1:11" ht="36" customHeight="1">
      <c r="A22" s="46">
        <v>11</v>
      </c>
      <c r="B22" s="289"/>
      <c r="C22" s="289"/>
      <c r="D22" s="46"/>
      <c r="E22" s="46"/>
      <c r="F22" s="66"/>
      <c r="G22" s="46"/>
      <c r="K22" s="45"/>
    </row>
    <row r="23" spans="1:7" ht="36" customHeight="1">
      <c r="A23" s="46">
        <v>12</v>
      </c>
      <c r="B23" s="289"/>
      <c r="C23" s="289"/>
      <c r="D23" s="46"/>
      <c r="E23" s="46"/>
      <c r="F23" s="66"/>
      <c r="G23" s="46"/>
    </row>
    <row r="24" spans="1:7" ht="36" customHeight="1">
      <c r="A24" s="46">
        <v>13</v>
      </c>
      <c r="B24" s="289"/>
      <c r="C24" s="289"/>
      <c r="D24" s="46"/>
      <c r="E24" s="46"/>
      <c r="F24" s="66"/>
      <c r="G24" s="46"/>
    </row>
    <row r="25" spans="1:7" ht="36" customHeight="1">
      <c r="A25" s="46">
        <v>14</v>
      </c>
      <c r="B25" s="289"/>
      <c r="C25" s="289"/>
      <c r="D25" s="46"/>
      <c r="E25" s="46"/>
      <c r="F25" s="66"/>
      <c r="G25" s="46"/>
    </row>
    <row r="26" spans="1:7" ht="36" customHeight="1">
      <c r="A26" s="46">
        <v>15</v>
      </c>
      <c r="B26" s="289"/>
      <c r="C26" s="289"/>
      <c r="D26" s="46"/>
      <c r="E26" s="46"/>
      <c r="F26" s="66"/>
      <c r="G26" s="46"/>
    </row>
    <row r="27" spans="1:7" ht="36" customHeight="1">
      <c r="A27" s="46">
        <v>16</v>
      </c>
      <c r="B27" s="289"/>
      <c r="C27" s="289"/>
      <c r="D27" s="46"/>
      <c r="E27" s="46"/>
      <c r="F27" s="66"/>
      <c r="G27" s="46"/>
    </row>
    <row r="28" spans="1:7" ht="36" customHeight="1">
      <c r="A28" s="46">
        <v>17</v>
      </c>
      <c r="B28" s="289"/>
      <c r="C28" s="289"/>
      <c r="D28" s="46"/>
      <c r="E28" s="46"/>
      <c r="F28" s="66"/>
      <c r="G28" s="46"/>
    </row>
    <row r="29" spans="1:7" ht="36" customHeight="1">
      <c r="A29" s="46">
        <v>18</v>
      </c>
      <c r="B29" s="289"/>
      <c r="C29" s="289"/>
      <c r="D29" s="46"/>
      <c r="E29" s="46"/>
      <c r="F29" s="66"/>
      <c r="G29" s="46"/>
    </row>
    <row r="30" spans="1:7" ht="36" customHeight="1">
      <c r="A30" s="46">
        <v>19</v>
      </c>
      <c r="B30" s="289"/>
      <c r="C30" s="289"/>
      <c r="D30" s="46"/>
      <c r="E30" s="46"/>
      <c r="F30" s="66"/>
      <c r="G30" s="46"/>
    </row>
    <row r="31" spans="1:7" ht="36" customHeight="1">
      <c r="A31" s="46">
        <v>20</v>
      </c>
      <c r="B31" s="289"/>
      <c r="C31" s="289"/>
      <c r="D31" s="46"/>
      <c r="E31" s="46"/>
      <c r="F31" s="66"/>
      <c r="G31" s="46"/>
    </row>
    <row r="32" spans="1:7" ht="36" customHeight="1">
      <c r="A32" s="46">
        <v>21</v>
      </c>
      <c r="B32" s="289"/>
      <c r="C32" s="289"/>
      <c r="D32" s="46"/>
      <c r="E32" s="46"/>
      <c r="F32" s="66"/>
      <c r="G32" s="46"/>
    </row>
    <row r="33" spans="1:7" ht="36" customHeight="1">
      <c r="A33" s="46">
        <v>22</v>
      </c>
      <c r="B33" s="289"/>
      <c r="C33" s="289"/>
      <c r="D33" s="46"/>
      <c r="E33" s="46"/>
      <c r="F33" s="66"/>
      <c r="G33" s="46"/>
    </row>
    <row r="34" spans="1:7" ht="36" customHeight="1">
      <c r="A34" s="46">
        <v>23</v>
      </c>
      <c r="B34" s="289"/>
      <c r="C34" s="289"/>
      <c r="D34" s="46"/>
      <c r="E34" s="46"/>
      <c r="F34" s="66"/>
      <c r="G34" s="46"/>
    </row>
    <row r="35" spans="1:7" ht="36" customHeight="1">
      <c r="A35" s="46">
        <v>24</v>
      </c>
      <c r="B35" s="289"/>
      <c r="C35" s="289"/>
      <c r="D35" s="46"/>
      <c r="E35" s="46"/>
      <c r="F35" s="66"/>
      <c r="G35" s="46"/>
    </row>
    <row r="36" spans="1:7" ht="36" customHeight="1">
      <c r="A36" s="46">
        <v>25</v>
      </c>
      <c r="B36" s="289"/>
      <c r="C36" s="289"/>
      <c r="D36" s="46"/>
      <c r="E36" s="46"/>
      <c r="F36" s="66"/>
      <c r="G36" s="46"/>
    </row>
    <row r="37" spans="1:7" ht="36" customHeight="1">
      <c r="A37" s="46">
        <v>26</v>
      </c>
      <c r="B37" s="289"/>
      <c r="C37" s="289"/>
      <c r="D37" s="46"/>
      <c r="E37" s="46"/>
      <c r="F37" s="66"/>
      <c r="G37" s="46"/>
    </row>
    <row r="38" spans="1:7" ht="36" customHeight="1">
      <c r="A38" s="46">
        <v>27</v>
      </c>
      <c r="B38" s="289"/>
      <c r="C38" s="289"/>
      <c r="D38" s="46"/>
      <c r="E38" s="46"/>
      <c r="F38" s="66"/>
      <c r="G38" s="46"/>
    </row>
    <row r="39" spans="1:7" ht="36" customHeight="1">
      <c r="A39" s="46">
        <v>28</v>
      </c>
      <c r="B39" s="289"/>
      <c r="C39" s="289"/>
      <c r="D39" s="46"/>
      <c r="E39" s="46"/>
      <c r="F39" s="66"/>
      <c r="G39" s="46"/>
    </row>
    <row r="40" spans="1:7" ht="36" customHeight="1">
      <c r="A40" s="46">
        <v>29</v>
      </c>
      <c r="B40" s="289"/>
      <c r="C40" s="289"/>
      <c r="D40" s="46"/>
      <c r="E40" s="46"/>
      <c r="F40" s="66"/>
      <c r="G40" s="46"/>
    </row>
    <row r="41" spans="1:7" ht="36" customHeight="1">
      <c r="A41" s="46">
        <v>30</v>
      </c>
      <c r="B41" s="289"/>
      <c r="C41" s="289"/>
      <c r="D41" s="46"/>
      <c r="E41" s="46"/>
      <c r="F41" s="66"/>
      <c r="G41" s="46"/>
    </row>
    <row r="42" ht="15.75">
      <c r="A42" s="41" t="s">
        <v>65</v>
      </c>
    </row>
    <row r="43" spans="1:7" ht="18.75" customHeight="1">
      <c r="A43" s="70" t="s">
        <v>43</v>
      </c>
      <c r="B43" s="71"/>
      <c r="C43" s="72"/>
      <c r="D43" s="72"/>
      <c r="E43" s="72"/>
      <c r="F43" s="72"/>
      <c r="G43" s="72"/>
    </row>
    <row r="44" spans="1:7" ht="15.75">
      <c r="A44" s="43"/>
      <c r="C44" s="35"/>
      <c r="D44" s="35"/>
      <c r="E44" s="35"/>
      <c r="F44" s="35"/>
      <c r="G44" s="35"/>
    </row>
    <row r="45" spans="1:7" ht="15.75">
      <c r="A45" s="43"/>
      <c r="C45" s="35"/>
      <c r="D45" s="35"/>
      <c r="E45" s="35"/>
      <c r="F45" s="35"/>
      <c r="G45" s="35"/>
    </row>
    <row r="46" ht="14.25">
      <c r="A46" s="44"/>
    </row>
    <row r="47" spans="1:7" ht="14.25">
      <c r="A47" s="295" t="s">
        <v>19</v>
      </c>
      <c r="B47" s="295"/>
      <c r="C47" s="295"/>
      <c r="D47" s="61" t="s">
        <v>0</v>
      </c>
      <c r="E47" s="61"/>
      <c r="F47" s="61" t="s">
        <v>0</v>
      </c>
      <c r="G47" s="61" t="s">
        <v>0</v>
      </c>
    </row>
    <row r="48" spans="1:7" ht="14.25">
      <c r="A48" s="295" t="str">
        <f>Bilgiler!D28</f>
        <v>MUSTAFA CANDAR</v>
      </c>
      <c r="B48" s="295"/>
      <c r="C48" s="295"/>
      <c r="D48" s="14" t="str">
        <f>Bilgiler!D29</f>
        <v>EMEL METE ÇELİK</v>
      </c>
      <c r="F48" s="157" t="str">
        <f>Bilgiler!E29</f>
        <v>SEVDA ABDALRAHMAN</v>
      </c>
      <c r="G48" s="14" t="str">
        <f>Bilgiler!F29</f>
        <v>DAMLA DEMİRKIRAN</v>
      </c>
    </row>
    <row r="49" spans="1:6" ht="14.25">
      <c r="A49" s="249" t="s">
        <v>119</v>
      </c>
      <c r="B49" s="249"/>
      <c r="C49" s="249"/>
      <c r="F49" s="44"/>
    </row>
  </sheetData>
  <sheetProtection/>
  <mergeCells count="45">
    <mergeCell ref="A49:C49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A47:C47"/>
    <mergeCell ref="B32:C32"/>
    <mergeCell ref="B33:C33"/>
    <mergeCell ref="B34:C34"/>
    <mergeCell ref="B35:C35"/>
    <mergeCell ref="B38:C38"/>
    <mergeCell ref="A48:C48"/>
    <mergeCell ref="I5:I9"/>
    <mergeCell ref="B41:C41"/>
    <mergeCell ref="A9:B9"/>
    <mergeCell ref="B39:C39"/>
    <mergeCell ref="B40:C40"/>
    <mergeCell ref="C9:D9"/>
    <mergeCell ref="B19:C19"/>
    <mergeCell ref="B22:C22"/>
    <mergeCell ref="B23:C23"/>
    <mergeCell ref="A1:G1"/>
    <mergeCell ref="A2:G2"/>
    <mergeCell ref="A3:G3"/>
    <mergeCell ref="A5:G5"/>
    <mergeCell ref="A7:B7"/>
    <mergeCell ref="C7:D7"/>
    <mergeCell ref="B24:C24"/>
    <mergeCell ref="B15:C15"/>
    <mergeCell ref="B16:C16"/>
    <mergeCell ref="B17:C17"/>
    <mergeCell ref="B18:C18"/>
    <mergeCell ref="B21:C21"/>
    <mergeCell ref="A8:B8"/>
    <mergeCell ref="C8:D8"/>
    <mergeCell ref="B12:C12"/>
    <mergeCell ref="B20:C20"/>
    <mergeCell ref="B13:C13"/>
    <mergeCell ref="B14:C14"/>
    <mergeCell ref="B11:C11"/>
  </mergeCells>
  <printOptions/>
  <pageMargins left="0.7" right="0.7" top="0.75" bottom="0.75" header="0.3" footer="0.3"/>
  <pageSetup horizontalDpi="600" verticalDpi="600" orientation="portrait" paperSize="9" scale="53" r:id="rId2"/>
  <colBreaks count="1" manualBreakCount="1">
    <brk id="7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7">
    <pageSetUpPr fitToPage="1"/>
  </sheetPr>
  <dimension ref="A1:I41"/>
  <sheetViews>
    <sheetView zoomScalePageLayoutView="0" workbookViewId="0" topLeftCell="A1">
      <selection activeCell="D8" sqref="D8:I8"/>
    </sheetView>
  </sheetViews>
  <sheetFormatPr defaultColWidth="9.140625" defaultRowHeight="12.75"/>
  <cols>
    <col min="1" max="2" width="9.140625" style="1" customWidth="1"/>
    <col min="3" max="3" width="27.421875" style="1" customWidth="1"/>
    <col min="4" max="6" width="8.28125" style="1" customWidth="1"/>
    <col min="7" max="7" width="9.140625" style="1" customWidth="1"/>
    <col min="8" max="8" width="15.7109375" style="1" customWidth="1"/>
    <col min="9" max="9" width="19.00390625" style="1" customWidth="1"/>
    <col min="10" max="16384" width="9.140625" style="1" customWidth="1"/>
  </cols>
  <sheetData>
    <row r="1" spans="1:9" ht="72.75" customHeight="1">
      <c r="A1" s="324" t="s">
        <v>104</v>
      </c>
      <c r="B1" s="324"/>
      <c r="C1" s="324"/>
      <c r="D1" s="324"/>
      <c r="E1" s="324"/>
      <c r="F1" s="324"/>
      <c r="G1" s="324"/>
      <c r="H1" s="324"/>
      <c r="I1" s="324"/>
    </row>
    <row r="3" spans="1:9" ht="20.25" customHeight="1">
      <c r="A3" s="265" t="s">
        <v>105</v>
      </c>
      <c r="B3" s="265"/>
      <c r="C3" s="265"/>
      <c r="D3" s="265"/>
      <c r="E3" s="265"/>
      <c r="F3" s="265"/>
      <c r="G3" s="265"/>
      <c r="H3" s="265"/>
      <c r="I3" s="265"/>
    </row>
    <row r="4" spans="1:9" ht="20.25" customHeight="1">
      <c r="A4" s="303" t="s">
        <v>4</v>
      </c>
      <c r="B4" s="303"/>
      <c r="C4" s="303"/>
      <c r="D4" s="306" t="str">
        <f>Bilgiler!F3</f>
        <v>CİLT BAKIMI VE MAKYAJ</v>
      </c>
      <c r="E4" s="306"/>
      <c r="F4" s="306"/>
      <c r="G4" s="306"/>
      <c r="H4" s="306"/>
      <c r="I4" s="307"/>
    </row>
    <row r="5" spans="1:9" ht="20.25" customHeight="1">
      <c r="A5" s="303" t="s">
        <v>107</v>
      </c>
      <c r="B5" s="303"/>
      <c r="C5" s="303"/>
      <c r="D5" s="308">
        <f>Bilgiler!D25</f>
        <v>43634</v>
      </c>
      <c r="E5" s="301"/>
      <c r="F5" s="301"/>
      <c r="G5" s="301"/>
      <c r="H5" s="301"/>
      <c r="I5" s="302"/>
    </row>
    <row r="6" spans="1:9" ht="20.25" customHeight="1">
      <c r="A6" s="303" t="s">
        <v>108</v>
      </c>
      <c r="B6" s="303"/>
      <c r="C6" s="303"/>
      <c r="D6" s="301" t="str">
        <f>Bilgiler!F4</f>
        <v>HAZİRAN</v>
      </c>
      <c r="E6" s="301"/>
      <c r="F6" s="301"/>
      <c r="G6" s="301"/>
      <c r="H6" s="301"/>
      <c r="I6" s="302"/>
    </row>
    <row r="7" spans="1:9" ht="20.25" customHeight="1">
      <c r="A7" s="303" t="s">
        <v>109</v>
      </c>
      <c r="B7" s="303"/>
      <c r="C7" s="303"/>
      <c r="D7" s="301"/>
      <c r="E7" s="301"/>
      <c r="F7" s="301"/>
      <c r="G7" s="301"/>
      <c r="H7" s="301"/>
      <c r="I7" s="302"/>
    </row>
    <row r="8" spans="1:9" ht="20.25" customHeight="1">
      <c r="A8" s="303" t="s">
        <v>66</v>
      </c>
      <c r="B8" s="303"/>
      <c r="C8" s="303"/>
      <c r="D8" s="301"/>
      <c r="E8" s="301"/>
      <c r="F8" s="301"/>
      <c r="G8" s="301"/>
      <c r="H8" s="301"/>
      <c r="I8" s="302"/>
    </row>
    <row r="9" spans="1:9" ht="18" customHeight="1">
      <c r="A9" s="304" t="s">
        <v>67</v>
      </c>
      <c r="B9" s="304"/>
      <c r="C9" s="304"/>
      <c r="D9" s="305" t="s">
        <v>68</v>
      </c>
      <c r="E9" s="305"/>
      <c r="F9" s="305"/>
      <c r="G9" s="305"/>
      <c r="H9" s="305"/>
      <c r="I9" s="305"/>
    </row>
    <row r="10" spans="1:9" ht="23.25" customHeight="1">
      <c r="A10" s="310" t="s">
        <v>17</v>
      </c>
      <c r="B10" s="325" t="s">
        <v>69</v>
      </c>
      <c r="C10" s="326"/>
      <c r="D10" s="311" t="s">
        <v>70</v>
      </c>
      <c r="E10" s="312" t="s">
        <v>71</v>
      </c>
      <c r="F10" s="312" t="s">
        <v>72</v>
      </c>
      <c r="G10" s="313" t="s">
        <v>73</v>
      </c>
      <c r="H10" s="313"/>
      <c r="I10" s="313"/>
    </row>
    <row r="11" spans="1:9" ht="23.25" customHeight="1">
      <c r="A11" s="310"/>
      <c r="B11" s="327"/>
      <c r="C11" s="328"/>
      <c r="D11" s="311"/>
      <c r="E11" s="312"/>
      <c r="F11" s="312"/>
      <c r="G11" s="314" t="s">
        <v>74</v>
      </c>
      <c r="H11" s="314" t="s">
        <v>75</v>
      </c>
      <c r="I11" s="314" t="s">
        <v>103</v>
      </c>
    </row>
    <row r="12" spans="1:9" ht="25.5" customHeight="1">
      <c r="A12" s="310"/>
      <c r="B12" s="329"/>
      <c r="C12" s="330"/>
      <c r="D12" s="311"/>
      <c r="E12" s="312"/>
      <c r="F12" s="312"/>
      <c r="G12" s="315"/>
      <c r="H12" s="315"/>
      <c r="I12" s="315"/>
    </row>
    <row r="13" spans="1:9" ht="22.5" customHeight="1">
      <c r="A13" s="79" t="s">
        <v>76</v>
      </c>
      <c r="B13" s="316"/>
      <c r="C13" s="317"/>
      <c r="D13" s="75"/>
      <c r="E13" s="76"/>
      <c r="F13" s="77"/>
      <c r="G13" s="77"/>
      <c r="H13" s="77"/>
      <c r="I13" s="77"/>
    </row>
    <row r="14" spans="1:9" ht="22.5" customHeight="1">
      <c r="A14" s="79" t="s">
        <v>77</v>
      </c>
      <c r="B14" s="316"/>
      <c r="C14" s="317"/>
      <c r="D14" s="75"/>
      <c r="E14" s="76"/>
      <c r="F14" s="77"/>
      <c r="G14" s="77"/>
      <c r="H14" s="77"/>
      <c r="I14" s="77"/>
    </row>
    <row r="15" spans="1:9" ht="22.5" customHeight="1">
      <c r="A15" s="79" t="s">
        <v>78</v>
      </c>
      <c r="B15" s="316"/>
      <c r="C15" s="317"/>
      <c r="D15" s="75"/>
      <c r="E15" s="76"/>
      <c r="F15" s="77"/>
      <c r="G15" s="77"/>
      <c r="H15" s="77"/>
      <c r="I15" s="77"/>
    </row>
    <row r="16" spans="1:9" ht="22.5" customHeight="1">
      <c r="A16" s="79" t="s">
        <v>79</v>
      </c>
      <c r="B16" s="316"/>
      <c r="C16" s="317"/>
      <c r="D16" s="75"/>
      <c r="E16" s="76"/>
      <c r="F16" s="77"/>
      <c r="G16" s="77"/>
      <c r="H16" s="77"/>
      <c r="I16" s="77"/>
    </row>
    <row r="17" spans="1:9" ht="22.5" customHeight="1">
      <c r="A17" s="79" t="s">
        <v>80</v>
      </c>
      <c r="B17" s="316"/>
      <c r="C17" s="317"/>
      <c r="D17" s="75"/>
      <c r="E17" s="76"/>
      <c r="F17" s="77"/>
      <c r="G17" s="77"/>
      <c r="H17" s="77"/>
      <c r="I17" s="77"/>
    </row>
    <row r="18" spans="1:9" ht="22.5" customHeight="1">
      <c r="A18" s="79" t="s">
        <v>81</v>
      </c>
      <c r="B18" s="316"/>
      <c r="C18" s="317"/>
      <c r="D18" s="75"/>
      <c r="E18" s="76"/>
      <c r="F18" s="77"/>
      <c r="G18" s="77"/>
      <c r="H18" s="77"/>
      <c r="I18" s="77"/>
    </row>
    <row r="19" spans="1:9" ht="22.5" customHeight="1">
      <c r="A19" s="79" t="s">
        <v>82</v>
      </c>
      <c r="B19" s="316"/>
      <c r="C19" s="317"/>
      <c r="D19" s="75"/>
      <c r="E19" s="76"/>
      <c r="F19" s="77"/>
      <c r="G19" s="77"/>
      <c r="H19" s="77"/>
      <c r="I19" s="77"/>
    </row>
    <row r="20" spans="1:9" ht="22.5" customHeight="1">
      <c r="A20" s="79" t="s">
        <v>83</v>
      </c>
      <c r="B20" s="316"/>
      <c r="C20" s="317"/>
      <c r="D20" s="75"/>
      <c r="E20" s="76"/>
      <c r="F20" s="77"/>
      <c r="G20" s="77"/>
      <c r="H20" s="77"/>
      <c r="I20" s="77"/>
    </row>
    <row r="21" spans="1:9" ht="22.5" customHeight="1">
      <c r="A21" s="79" t="s">
        <v>84</v>
      </c>
      <c r="B21" s="316"/>
      <c r="C21" s="317"/>
      <c r="D21" s="75"/>
      <c r="E21" s="76"/>
      <c r="F21" s="77"/>
      <c r="G21" s="77"/>
      <c r="H21" s="77"/>
      <c r="I21" s="77"/>
    </row>
    <row r="22" spans="1:9" ht="22.5" customHeight="1">
      <c r="A22" s="79" t="s">
        <v>85</v>
      </c>
      <c r="B22" s="316"/>
      <c r="C22" s="317"/>
      <c r="D22" s="75"/>
      <c r="E22" s="76"/>
      <c r="F22" s="77"/>
      <c r="G22" s="77"/>
      <c r="H22" s="77"/>
      <c r="I22" s="77"/>
    </row>
    <row r="23" spans="1:9" ht="22.5" customHeight="1">
      <c r="A23" s="79" t="s">
        <v>86</v>
      </c>
      <c r="B23" s="316"/>
      <c r="C23" s="317"/>
      <c r="D23" s="75"/>
      <c r="E23" s="76"/>
      <c r="F23" s="77"/>
      <c r="G23" s="77"/>
      <c r="H23" s="77"/>
      <c r="I23" s="77"/>
    </row>
    <row r="24" spans="1:9" ht="22.5" customHeight="1">
      <c r="A24" s="79" t="s">
        <v>87</v>
      </c>
      <c r="B24" s="316"/>
      <c r="C24" s="317"/>
      <c r="D24" s="75"/>
      <c r="E24" s="76"/>
      <c r="F24" s="77"/>
      <c r="G24" s="77"/>
      <c r="H24" s="77"/>
      <c r="I24" s="77"/>
    </row>
    <row r="25" spans="1:9" ht="22.5" customHeight="1">
      <c r="A25" s="79" t="s">
        <v>88</v>
      </c>
      <c r="B25" s="316"/>
      <c r="C25" s="317"/>
      <c r="D25" s="75"/>
      <c r="E25" s="76"/>
      <c r="F25" s="77"/>
      <c r="G25" s="77"/>
      <c r="H25" s="77"/>
      <c r="I25" s="77"/>
    </row>
    <row r="26" spans="1:9" ht="22.5" customHeight="1">
      <c r="A26" s="79" t="s">
        <v>89</v>
      </c>
      <c r="B26" s="316"/>
      <c r="C26" s="317"/>
      <c r="D26" s="75"/>
      <c r="E26" s="76"/>
      <c r="F26" s="77"/>
      <c r="G26" s="77"/>
      <c r="H26" s="77"/>
      <c r="I26" s="77"/>
    </row>
    <row r="27" spans="1:9" ht="22.5" customHeight="1">
      <c r="A27" s="79" t="s">
        <v>90</v>
      </c>
      <c r="B27" s="316"/>
      <c r="C27" s="317"/>
      <c r="D27" s="75"/>
      <c r="E27" s="76"/>
      <c r="F27" s="77"/>
      <c r="G27" s="77"/>
      <c r="H27" s="77"/>
      <c r="I27" s="77"/>
    </row>
    <row r="28" spans="1:9" ht="22.5" customHeight="1">
      <c r="A28" s="79" t="s">
        <v>91</v>
      </c>
      <c r="B28" s="316"/>
      <c r="C28" s="317"/>
      <c r="D28" s="75"/>
      <c r="E28" s="76"/>
      <c r="F28" s="77"/>
      <c r="G28" s="77"/>
      <c r="H28" s="77"/>
      <c r="I28" s="77"/>
    </row>
    <row r="29" spans="1:9" ht="22.5" customHeight="1">
      <c r="A29" s="79" t="s">
        <v>92</v>
      </c>
      <c r="B29" s="316"/>
      <c r="C29" s="317"/>
      <c r="D29" s="75"/>
      <c r="E29" s="76"/>
      <c r="F29" s="77"/>
      <c r="G29" s="77"/>
      <c r="H29" s="77"/>
      <c r="I29" s="77"/>
    </row>
    <row r="30" spans="1:9" ht="22.5" customHeight="1">
      <c r="A30" s="79" t="s">
        <v>93</v>
      </c>
      <c r="B30" s="316"/>
      <c r="C30" s="317"/>
      <c r="D30" s="75"/>
      <c r="E30" s="76"/>
      <c r="F30" s="77"/>
      <c r="G30" s="77"/>
      <c r="H30" s="77"/>
      <c r="I30" s="77"/>
    </row>
    <row r="31" spans="1:9" ht="22.5" customHeight="1">
      <c r="A31" s="79" t="s">
        <v>94</v>
      </c>
      <c r="B31" s="316"/>
      <c r="C31" s="317"/>
      <c r="D31" s="75"/>
      <c r="E31" s="76"/>
      <c r="F31" s="77"/>
      <c r="G31" s="77"/>
      <c r="H31" s="77"/>
      <c r="I31" s="77"/>
    </row>
    <row r="32" spans="1:9" ht="22.5" customHeight="1">
      <c r="A32" s="79" t="s">
        <v>95</v>
      </c>
      <c r="B32" s="316"/>
      <c r="C32" s="317"/>
      <c r="D32" s="75"/>
      <c r="E32" s="76"/>
      <c r="F32" s="77"/>
      <c r="G32" s="77"/>
      <c r="H32" s="77"/>
      <c r="I32" s="77"/>
    </row>
    <row r="33" spans="1:9" ht="15.75">
      <c r="A33" s="304" t="s">
        <v>106</v>
      </c>
      <c r="B33" s="304"/>
      <c r="C33" s="304"/>
      <c r="D33" s="304"/>
      <c r="E33" s="304"/>
      <c r="F33" s="304"/>
      <c r="G33" s="304"/>
      <c r="H33" s="304"/>
      <c r="I33" s="304"/>
    </row>
    <row r="34" spans="1:9" ht="15.75" customHeight="1">
      <c r="A34" s="304"/>
      <c r="B34" s="304"/>
      <c r="C34" s="318" t="s">
        <v>96</v>
      </c>
      <c r="D34" s="319"/>
      <c r="E34" s="319"/>
      <c r="F34" s="320"/>
      <c r="G34" s="305" t="s">
        <v>97</v>
      </c>
      <c r="H34" s="305"/>
      <c r="I34" s="305"/>
    </row>
    <row r="35" spans="1:9" ht="25.5" customHeight="1">
      <c r="A35" s="309" t="s">
        <v>98</v>
      </c>
      <c r="B35" s="309"/>
      <c r="C35" s="321" t="str">
        <f>Bilgiler!D29</f>
        <v>EMEL METE ÇELİK</v>
      </c>
      <c r="D35" s="322"/>
      <c r="E35" s="322"/>
      <c r="F35" s="323"/>
      <c r="G35" s="305"/>
      <c r="H35" s="305"/>
      <c r="I35" s="305"/>
    </row>
    <row r="36" spans="1:9" ht="25.5" customHeight="1">
      <c r="A36" s="309" t="s">
        <v>99</v>
      </c>
      <c r="B36" s="309"/>
      <c r="C36" s="321" t="str">
        <f>Bilgiler!E29</f>
        <v>SEVDA ABDALRAHMAN</v>
      </c>
      <c r="D36" s="322"/>
      <c r="E36" s="322"/>
      <c r="F36" s="323"/>
      <c r="G36" s="305"/>
      <c r="H36" s="305"/>
      <c r="I36" s="305"/>
    </row>
    <row r="37" spans="1:9" ht="25.5" customHeight="1">
      <c r="A37" s="309" t="s">
        <v>100</v>
      </c>
      <c r="B37" s="309"/>
      <c r="C37" s="321" t="str">
        <f>Bilgiler!F29</f>
        <v>DAMLA DEMİRKIRAN</v>
      </c>
      <c r="D37" s="322"/>
      <c r="E37" s="322"/>
      <c r="F37" s="323"/>
      <c r="G37" s="305"/>
      <c r="H37" s="305"/>
      <c r="I37" s="305"/>
    </row>
    <row r="38" ht="7.5" customHeight="1"/>
    <row r="39" spans="1:2" ht="12.75">
      <c r="A39" s="78" t="s">
        <v>101</v>
      </c>
      <c r="B39" s="78"/>
    </row>
    <row r="40" spans="1:2" ht="12.75">
      <c r="A40" s="78" t="s">
        <v>102</v>
      </c>
      <c r="B40" s="78"/>
    </row>
    <row r="41" spans="1:2" ht="12.75">
      <c r="A41" s="74"/>
      <c r="B41" s="74"/>
    </row>
  </sheetData>
  <sheetProtection/>
  <mergeCells count="56">
    <mergeCell ref="A36:B36"/>
    <mergeCell ref="A37:B37"/>
    <mergeCell ref="A34:B34"/>
    <mergeCell ref="B23:C23"/>
    <mergeCell ref="B24:C24"/>
    <mergeCell ref="B25:C25"/>
    <mergeCell ref="B26:C26"/>
    <mergeCell ref="B27:C27"/>
    <mergeCell ref="B28:C28"/>
    <mergeCell ref="B29:C29"/>
    <mergeCell ref="A1:I1"/>
    <mergeCell ref="I11:I12"/>
    <mergeCell ref="A5:C5"/>
    <mergeCell ref="A6:C6"/>
    <mergeCell ref="A7:C7"/>
    <mergeCell ref="B18:C18"/>
    <mergeCell ref="B10:C12"/>
    <mergeCell ref="A3:I3"/>
    <mergeCell ref="D6:I6"/>
    <mergeCell ref="D7:I7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30:C30"/>
    <mergeCell ref="B31:C31"/>
    <mergeCell ref="B32:C32"/>
    <mergeCell ref="C34:F34"/>
    <mergeCell ref="C37:F37"/>
    <mergeCell ref="C35:F35"/>
    <mergeCell ref="C36:F36"/>
    <mergeCell ref="A33:I33"/>
    <mergeCell ref="G34:I34"/>
    <mergeCell ref="G37:I37"/>
    <mergeCell ref="G35:I35"/>
    <mergeCell ref="G36:I36"/>
    <mergeCell ref="A35:B35"/>
    <mergeCell ref="A10:A12"/>
    <mergeCell ref="D10:D12"/>
    <mergeCell ref="E10:E12"/>
    <mergeCell ref="F10:F12"/>
    <mergeCell ref="G10:I10"/>
    <mergeCell ref="G11:G12"/>
    <mergeCell ref="H11:H12"/>
    <mergeCell ref="D8:I8"/>
    <mergeCell ref="A4:C4"/>
    <mergeCell ref="A9:C9"/>
    <mergeCell ref="D9:I9"/>
    <mergeCell ref="A8:C8"/>
    <mergeCell ref="D4:I4"/>
    <mergeCell ref="D5:I5"/>
  </mergeCells>
  <printOptions/>
  <pageMargins left="0.7086614173228347" right="0.2755905511811024" top="0.4330708661417323" bottom="0.3937007874015748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 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METEFE</dc:creator>
  <cp:keywords/>
  <dc:description/>
  <cp:lastModifiedBy>ASUS</cp:lastModifiedBy>
  <cp:lastPrinted>2019-05-30T08:07:46Z</cp:lastPrinted>
  <dcterms:created xsi:type="dcterms:W3CDTF">2001-02-18T07:18:05Z</dcterms:created>
  <dcterms:modified xsi:type="dcterms:W3CDTF">2019-05-30T08:09:01Z</dcterms:modified>
  <cp:category/>
  <cp:version/>
  <cp:contentType/>
  <cp:contentStatus/>
</cp:coreProperties>
</file>